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исакогорский округ" sheetId="1" r:id="rId1"/>
    <sheet name="Лист1" sheetId="2" r:id="rId2"/>
  </sheets>
  <definedNames>
    <definedName name="Excel_BuiltIn_Print_Area_3">#REF!</definedName>
    <definedName name="_xlnm.Print_Area" localSheetId="0">'исакогорский округ'!$A$1:$CQ$40</definedName>
  </definedNames>
  <calcPr fullCalcOnLoad="1"/>
</workbook>
</file>

<file path=xl/sharedStrings.xml><?xml version="1.0" encoding="utf-8"?>
<sst xmlns="http://schemas.openxmlformats.org/spreadsheetml/2006/main" count="292" uniqueCount="135">
  <si>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</si>
  <si>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</si>
  <si>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</si>
  <si>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</si>
  <si>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</si>
  <si>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</si>
  <si>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</si>
  <si>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</si>
  <si>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</si>
  <si>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</si>
  <si>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</si>
  <si>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</si>
  <si>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</si>
  <si>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</si>
  <si>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</si>
  <si>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</si>
  <si>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</si>
  <si>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</si>
  <si>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</si>
  <si>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</si>
  <si>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</si>
  <si>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</si>
  <si>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</si>
  <si>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</si>
  <si>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</si>
  <si>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</si>
  <si>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</si>
  <si>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</si>
  <si>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</si>
  <si>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</si>
  <si>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</si>
  <si>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</si>
  <si>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</si>
  <si>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</si>
  <si>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</si>
  <si>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</si>
  <si>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</si>
  <si>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</si>
  <si>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</si>
  <si>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</si>
  <si>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</si>
  <si>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</si>
  <si>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</si>
  <si>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</si>
  <si>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</si>
  <si>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</si>
  <si>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</si>
  <si>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</si>
  <si>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</si>
  <si>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</si>
  <si>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</si>
  <si>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 xml:space="preserve">неблагоустроенные жилые дома с газоснабжением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</si>
  <si>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</si>
  <si>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</si>
  <si>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</si>
  <si>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</si>
  <si>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</si>
  <si>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>деревянные  жилые дома благоустроенные без центрального отопления с газоснабжением</t>
  </si>
  <si>
    <t xml:space="preserve"> </t>
  </si>
  <si>
    <t>деревянные  жилые дома неблагоустроенные с центральным отоплением</t>
  </si>
  <si>
    <t xml:space="preserve">деревянные  жилые дома благоустроенные </t>
  </si>
  <si>
    <t xml:space="preserve">благоустроенные жилые дома </t>
  </si>
  <si>
    <t>Лот 5</t>
  </si>
  <si>
    <t>ул. Красина, 27, корп. 1</t>
  </si>
  <si>
    <t>ул. Красина, 11</t>
  </si>
  <si>
    <t>ул. Красина, 13</t>
  </si>
  <si>
    <t>ул. Красина, 35</t>
  </si>
  <si>
    <t>ул. Красина, 37</t>
  </si>
  <si>
    <t>ул. Красина, 39</t>
  </si>
  <si>
    <t>ул. Куйбышева, 2</t>
  </si>
  <si>
    <t>ул. Куйбышева, 4</t>
  </si>
  <si>
    <t>ул. Куйбышева, 5</t>
  </si>
  <si>
    <t>ул. Куйбышева, 6</t>
  </si>
  <si>
    <t>ул. Куйбышева, 8</t>
  </si>
  <si>
    <t>ул. Куйбышева, 10</t>
  </si>
  <si>
    <t>ул. Куйбышева, 12</t>
  </si>
  <si>
    <t>ул. Куйбышева, 14</t>
  </si>
  <si>
    <t>ул. Матросова, 5</t>
  </si>
  <si>
    <t>ул. Мира 2</t>
  </si>
  <si>
    <t>ул. Мира 4</t>
  </si>
  <si>
    <t>ул. Мира 6</t>
  </si>
  <si>
    <t>ул. Мира 12</t>
  </si>
  <si>
    <t>ул. Мира 16</t>
  </si>
  <si>
    <t>ул. Цигломенская, 19</t>
  </si>
  <si>
    <t>ул. Цигломенская, 23</t>
  </si>
  <si>
    <t>ул. Цигломенская, 27</t>
  </si>
  <si>
    <t>ул. Цигломенская, 27, корп. 1</t>
  </si>
  <si>
    <t>ул. Цигломенская, 29, корп. 1</t>
  </si>
  <si>
    <t>ул. Цигломенская, 31</t>
  </si>
  <si>
    <t>ул. Цигломенская, 31, корп. 1</t>
  </si>
  <si>
    <t>ул. Цигломенская, 37</t>
  </si>
  <si>
    <t>ул. Цигломенская, 21</t>
  </si>
  <si>
    <t>ул. Цигломенская, 25</t>
  </si>
  <si>
    <t>ул. Водоемная, 6</t>
  </si>
  <si>
    <t>ул. Водоемная, 8</t>
  </si>
  <si>
    <t>ул. Красина, 13, корп. 1</t>
  </si>
  <si>
    <t>ул. Красина, 15</t>
  </si>
  <si>
    <t>ул. Красина, 17</t>
  </si>
  <si>
    <t>ул. Красина, 29</t>
  </si>
  <si>
    <t>ул. Красина, 31</t>
  </si>
  <si>
    <t>ул. Красина, 33</t>
  </si>
  <si>
    <t>ул. Пустошного, 60</t>
  </si>
  <si>
    <t>ул. Кирпичного завода, 17, корп. 1</t>
  </si>
  <si>
    <t>ул. Кирпичного завода, 21</t>
  </si>
  <si>
    <t>ул. Кирпичного завода, 22</t>
  </si>
  <si>
    <t>ул. Красина, 6</t>
  </si>
  <si>
    <t>ул. Красина, 9</t>
  </si>
  <si>
    <t>ул. Ленинская, 3</t>
  </si>
  <si>
    <t>ул. Ленинская, 4</t>
  </si>
  <si>
    <t>ул. Ленинская, 5</t>
  </si>
  <si>
    <t>ул. Ленинская, 6</t>
  </si>
  <si>
    <t>ул. Ленинская, 7</t>
  </si>
  <si>
    <t>ул. Ленинская, 8</t>
  </si>
  <si>
    <t>ул. Матросова, 2</t>
  </si>
  <si>
    <t>ул. Мира, 20</t>
  </si>
  <si>
    <t>ул. Цигломенская, 13</t>
  </si>
  <si>
    <t>ул. Цигломенская, 25, корп. 1</t>
  </si>
  <si>
    <t>ул. Кирпичного завода, 17</t>
  </si>
  <si>
    <t>ул. Кирпичного завода, 18</t>
  </si>
  <si>
    <t>ул. Кирпичного завода, 19</t>
  </si>
  <si>
    <t>ул. Кирпичного завода, 20</t>
  </si>
  <si>
    <t>ул. Кирпичного завода, 15</t>
  </si>
  <si>
    <t>ул. Кирпичного завода, 13</t>
  </si>
  <si>
    <t>ул. Красина, 3, корп. 2</t>
  </si>
  <si>
    <t>ул. Красина, 4</t>
  </si>
  <si>
    <t>ул. Ленинская, 10</t>
  </si>
  <si>
    <t>ул. Матросова, 4</t>
  </si>
  <si>
    <t>ул. Стивидорская, 2</t>
  </si>
  <si>
    <t>ул. Стивидорская, 3</t>
  </si>
  <si>
    <t>ул. Стивидорская, 8</t>
  </si>
  <si>
    <t>деревянные  жилые дома благоустроенные без центрального отопления и газоснабжения</t>
  </si>
  <si>
    <t>ул. Стивидорская, 4</t>
  </si>
  <si>
    <t>ул. Стивидорская, 6</t>
  </si>
  <si>
    <t>благоустроенные жилые дома без гозоснабжения</t>
  </si>
  <si>
    <t xml:space="preserve">Жилой район  Исакогорский и Цигломенский  территориальный округ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</si>
</sst>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wrapText="1"/>
    </xf>
    <xf numFmtId="2" fontId="2" fillId="33" borderId="0" xfId="0" applyNumberFormat="1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5" fillId="33" borderId="13" xfId="0" applyNumberFormat="1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0"/>
  <sheetViews>
    <sheetView tabSelected="1" view="pageBreakPreview" zoomScale="84" zoomScaleSheetLayoutView="84" zoomScalePageLayoutView="0" workbookViewId="0" topLeftCell="A1">
      <pane xSplit="6" ySplit="9" topLeftCell="CD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X30" sqref="CX30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5.875" style="13" customWidth="1"/>
    <col min="8" max="8" width="6.75390625" style="13" hidden="1" customWidth="1"/>
    <col min="9" max="9" width="6.125" style="13" customWidth="1"/>
    <col min="10" max="10" width="11.125" style="13" customWidth="1"/>
    <col min="11" max="11" width="15.875" style="13" customWidth="1"/>
    <col min="12" max="12" width="6.75390625" style="13" hidden="1" customWidth="1"/>
    <col min="13" max="13" width="6.125" style="13" customWidth="1"/>
    <col min="14" max="15" width="11.125" style="13" customWidth="1"/>
    <col min="16" max="16" width="15.875" style="13" customWidth="1"/>
    <col min="17" max="17" width="6.75390625" style="13" hidden="1" customWidth="1"/>
    <col min="18" max="18" width="6.125" style="13" customWidth="1"/>
    <col min="19" max="26" width="11.125" style="13" customWidth="1"/>
    <col min="27" max="27" width="13.375" style="13" customWidth="1"/>
    <col min="28" max="28" width="5.00390625" style="13" customWidth="1"/>
    <col min="29" max="41" width="9.00390625" style="13" customWidth="1"/>
    <col min="42" max="42" width="13.25390625" style="13" customWidth="1"/>
    <col min="43" max="43" width="6.75390625" style="13" hidden="1" customWidth="1"/>
    <col min="44" max="44" width="5.375" style="13" customWidth="1"/>
    <col min="45" max="45" width="9.00390625" style="13" customWidth="1"/>
    <col min="46" max="46" width="9.625" style="13" customWidth="1"/>
    <col min="47" max="47" width="10.875" style="13" customWidth="1"/>
    <col min="48" max="48" width="10.625" style="13" customWidth="1"/>
    <col min="49" max="49" width="9.875" style="13" customWidth="1"/>
    <col min="50" max="53" width="10.00390625" style="13" customWidth="1"/>
    <col min="54" max="54" width="9.375" style="13" customWidth="1"/>
    <col min="55" max="56" width="10.00390625" style="13" customWidth="1"/>
    <col min="57" max="74" width="11.125" style="13" customWidth="1"/>
    <col min="75" max="75" width="13.75390625" style="13" customWidth="1"/>
    <col min="76" max="76" width="6.75390625" style="13" hidden="1" customWidth="1"/>
    <col min="77" max="77" width="5.75390625" style="13" customWidth="1"/>
    <col min="78" max="78" width="10.75390625" style="13" customWidth="1"/>
    <col min="79" max="83" width="10.25390625" style="13" customWidth="1"/>
    <col min="84" max="84" width="13.75390625" style="13" customWidth="1"/>
    <col min="85" max="85" width="6.75390625" style="13" hidden="1" customWidth="1"/>
    <col min="86" max="86" width="5.75390625" style="13" customWidth="1"/>
    <col min="87" max="95" width="10.75390625" style="13" customWidth="1"/>
    <col min="96" max="96" width="12.00390625" style="1" customWidth="1"/>
    <col min="97" max="97" width="11.875" style="1" customWidth="1"/>
    <col min="98" max="145" width="9.125" style="1" customWidth="1"/>
  </cols>
  <sheetData>
    <row r="1" spans="1:74" ht="16.5" customHeight="1">
      <c r="A1" s="70" t="s">
        <v>0</v>
      </c>
      <c r="B1" s="70"/>
      <c r="C1" s="70"/>
      <c r="D1" s="70"/>
      <c r="E1" s="70"/>
      <c r="F1" s="70"/>
      <c r="G1"/>
      <c r="H1" s="42"/>
      <c r="I1"/>
      <c r="J1"/>
      <c r="K1"/>
      <c r="L1" s="42"/>
      <c r="M1"/>
      <c r="N1"/>
      <c r="O1"/>
      <c r="P1"/>
      <c r="Q1" s="42"/>
      <c r="R1"/>
      <c r="S1"/>
      <c r="T1"/>
      <c r="U1"/>
      <c r="V1"/>
      <c r="W1"/>
      <c r="X1"/>
      <c r="Y1"/>
      <c r="Z1"/>
      <c r="AA1" s="42" t="s">
        <v>56</v>
      </c>
      <c r="AB1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6.5" customHeight="1">
      <c r="A2" s="70" t="s">
        <v>1</v>
      </c>
      <c r="B2" s="70"/>
      <c r="C2" s="70"/>
      <c r="D2" s="70"/>
      <c r="E2" s="70"/>
      <c r="F2" s="70"/>
      <c r="G2"/>
      <c r="H2" s="42"/>
      <c r="I2"/>
      <c r="J2"/>
      <c r="K2"/>
      <c r="L2" s="42"/>
      <c r="M2"/>
      <c r="N2"/>
      <c r="O2"/>
      <c r="P2"/>
      <c r="Q2" s="42"/>
      <c r="R2"/>
      <c r="S2"/>
      <c r="T2"/>
      <c r="U2"/>
      <c r="V2"/>
      <c r="W2"/>
      <c r="X2"/>
      <c r="Y2"/>
      <c r="Z2"/>
      <c r="AA2" s="42" t="s">
        <v>54</v>
      </c>
      <c r="AB2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6.5" customHeight="1">
      <c r="A3" s="70" t="s">
        <v>2</v>
      </c>
      <c r="B3" s="70"/>
      <c r="C3" s="70"/>
      <c r="D3" s="70"/>
      <c r="E3" s="70"/>
      <c r="F3" s="70"/>
      <c r="G3"/>
      <c r="H3" s="42"/>
      <c r="I3"/>
      <c r="J3"/>
      <c r="K3"/>
      <c r="L3" s="42"/>
      <c r="M3"/>
      <c r="N3"/>
      <c r="O3"/>
      <c r="P3"/>
      <c r="Q3" s="42"/>
      <c r="R3"/>
      <c r="S3"/>
      <c r="T3"/>
      <c r="U3"/>
      <c r="V3"/>
      <c r="W3"/>
      <c r="X3"/>
      <c r="Y3"/>
      <c r="Z3"/>
      <c r="AA3" s="42" t="s">
        <v>55</v>
      </c>
      <c r="AB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16.5" customHeight="1">
      <c r="A4" s="70" t="s">
        <v>27</v>
      </c>
      <c r="B4" s="70"/>
      <c r="C4" s="70"/>
      <c r="D4" s="70"/>
      <c r="E4" s="70"/>
      <c r="F4" s="70"/>
      <c r="G4"/>
      <c r="H4" s="42"/>
      <c r="I4"/>
      <c r="J4"/>
      <c r="K4"/>
      <c r="L4" s="42"/>
      <c r="M4"/>
      <c r="N4"/>
      <c r="O4"/>
      <c r="P4"/>
      <c r="Q4" s="42"/>
      <c r="R4"/>
      <c r="S4"/>
      <c r="T4"/>
      <c r="U4"/>
      <c r="V4"/>
      <c r="W4"/>
      <c r="X4"/>
      <c r="Y4"/>
      <c r="Z4"/>
      <c r="AA4"/>
      <c r="AB4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95" ht="16.5" customHeight="1">
      <c r="A5" s="2"/>
      <c r="B5" s="2"/>
      <c r="C5" s="2"/>
      <c r="D5" s="2"/>
      <c r="E5" s="2"/>
      <c r="F5" s="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2" ht="12.75">
      <c r="A6" s="3" t="s">
        <v>62</v>
      </c>
      <c r="B6" s="3" t="s">
        <v>134</v>
      </c>
    </row>
    <row r="7" spans="1:95" ht="18" customHeight="1">
      <c r="A7" s="63" t="s">
        <v>3</v>
      </c>
      <c r="B7" s="63"/>
      <c r="C7" s="63"/>
      <c r="D7" s="63"/>
      <c r="E7" s="63"/>
      <c r="F7" s="6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149" s="34" customFormat="1" ht="49.5" customHeight="1">
      <c r="A8" s="63"/>
      <c r="B8" s="63"/>
      <c r="C8" s="63"/>
      <c r="D8" s="63"/>
      <c r="E8" s="63"/>
      <c r="F8" s="64"/>
      <c r="G8" s="58" t="s">
        <v>57</v>
      </c>
      <c r="H8" s="59"/>
      <c r="I8" s="59"/>
      <c r="J8" s="60"/>
      <c r="K8" s="58" t="s">
        <v>130</v>
      </c>
      <c r="L8" s="59"/>
      <c r="M8" s="59"/>
      <c r="N8" s="59"/>
      <c r="O8" s="60"/>
      <c r="P8" s="58" t="s">
        <v>59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58" t="s">
        <v>60</v>
      </c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8" t="s">
        <v>51</v>
      </c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60"/>
      <c r="BW8" s="58" t="s">
        <v>61</v>
      </c>
      <c r="BX8" s="59"/>
      <c r="BY8" s="59"/>
      <c r="BZ8" s="59"/>
      <c r="CA8" s="59"/>
      <c r="CB8" s="59"/>
      <c r="CC8" s="59"/>
      <c r="CD8" s="59"/>
      <c r="CE8" s="59"/>
      <c r="CF8" s="61" t="s">
        <v>133</v>
      </c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95" s="13" customFormat="1" ht="45">
      <c r="A9" s="63"/>
      <c r="B9" s="63"/>
      <c r="C9" s="63"/>
      <c r="D9" s="63"/>
      <c r="E9" s="63"/>
      <c r="F9" s="63"/>
      <c r="G9" s="47" t="s">
        <v>4</v>
      </c>
      <c r="H9" s="48" t="s">
        <v>5</v>
      </c>
      <c r="I9" s="48" t="s">
        <v>6</v>
      </c>
      <c r="J9" s="49" t="s">
        <v>101</v>
      </c>
      <c r="K9" s="47" t="s">
        <v>4</v>
      </c>
      <c r="L9" s="48" t="s">
        <v>5</v>
      </c>
      <c r="M9" s="48" t="s">
        <v>6</v>
      </c>
      <c r="N9" s="49" t="s">
        <v>131</v>
      </c>
      <c r="O9" s="49" t="s">
        <v>132</v>
      </c>
      <c r="P9" s="47" t="s">
        <v>4</v>
      </c>
      <c r="Q9" s="48" t="s">
        <v>5</v>
      </c>
      <c r="R9" s="48" t="s">
        <v>6</v>
      </c>
      <c r="S9" s="49" t="s">
        <v>93</v>
      </c>
      <c r="T9" s="49" t="s">
        <v>94</v>
      </c>
      <c r="U9" s="49" t="s">
        <v>95</v>
      </c>
      <c r="V9" s="49" t="s">
        <v>96</v>
      </c>
      <c r="W9" s="49" t="s">
        <v>97</v>
      </c>
      <c r="X9" s="49" t="s">
        <v>98</v>
      </c>
      <c r="Y9" s="49" t="s">
        <v>99</v>
      </c>
      <c r="Z9" s="49" t="s">
        <v>100</v>
      </c>
      <c r="AA9" s="47" t="s">
        <v>4</v>
      </c>
      <c r="AB9" s="48" t="s">
        <v>6</v>
      </c>
      <c r="AC9" s="49" t="s">
        <v>102</v>
      </c>
      <c r="AD9" s="49" t="s">
        <v>103</v>
      </c>
      <c r="AE9" s="49" t="s">
        <v>104</v>
      </c>
      <c r="AF9" s="49" t="s">
        <v>105</v>
      </c>
      <c r="AG9" s="49" t="s">
        <v>106</v>
      </c>
      <c r="AH9" s="49" t="s">
        <v>107</v>
      </c>
      <c r="AI9" s="49" t="s">
        <v>109</v>
      </c>
      <c r="AJ9" s="49" t="s">
        <v>111</v>
      </c>
      <c r="AK9" s="49" t="s">
        <v>112</v>
      </c>
      <c r="AL9" s="49" t="s">
        <v>113</v>
      </c>
      <c r="AM9" s="49" t="s">
        <v>114</v>
      </c>
      <c r="AN9" s="49" t="s">
        <v>115</v>
      </c>
      <c r="AO9" s="49" t="s">
        <v>116</v>
      </c>
      <c r="AP9" s="47" t="s">
        <v>58</v>
      </c>
      <c r="AQ9" s="48" t="s">
        <v>5</v>
      </c>
      <c r="AR9" s="48" t="s">
        <v>6</v>
      </c>
      <c r="AS9" s="49" t="s">
        <v>63</v>
      </c>
      <c r="AT9" s="49" t="s">
        <v>64</v>
      </c>
      <c r="AU9" s="49" t="s">
        <v>65</v>
      </c>
      <c r="AV9" s="49" t="s">
        <v>66</v>
      </c>
      <c r="AW9" s="49" t="s">
        <v>67</v>
      </c>
      <c r="AX9" s="49" t="s">
        <v>68</v>
      </c>
      <c r="AY9" s="49" t="s">
        <v>69</v>
      </c>
      <c r="AZ9" s="49" t="s">
        <v>70</v>
      </c>
      <c r="BA9" s="49" t="s">
        <v>71</v>
      </c>
      <c r="BB9" s="49" t="s">
        <v>72</v>
      </c>
      <c r="BC9" s="49" t="s">
        <v>73</v>
      </c>
      <c r="BD9" s="49" t="s">
        <v>74</v>
      </c>
      <c r="BE9" s="49" t="s">
        <v>75</v>
      </c>
      <c r="BF9" s="49" t="s">
        <v>76</v>
      </c>
      <c r="BG9" s="49" t="s">
        <v>77</v>
      </c>
      <c r="BH9" s="49" t="s">
        <v>78</v>
      </c>
      <c r="BI9" s="49" t="s">
        <v>79</v>
      </c>
      <c r="BJ9" s="49" t="s">
        <v>80</v>
      </c>
      <c r="BK9" s="49" t="s">
        <v>81</v>
      </c>
      <c r="BL9" s="49" t="s">
        <v>82</v>
      </c>
      <c r="BM9" s="49" t="s">
        <v>83</v>
      </c>
      <c r="BN9" s="49" t="s">
        <v>84</v>
      </c>
      <c r="BO9" s="49" t="s">
        <v>85</v>
      </c>
      <c r="BP9" s="49" t="s">
        <v>86</v>
      </c>
      <c r="BQ9" s="49" t="s">
        <v>87</v>
      </c>
      <c r="BR9" s="49" t="s">
        <v>88</v>
      </c>
      <c r="BS9" s="49" t="s">
        <v>89</v>
      </c>
      <c r="BT9" s="49" t="s">
        <v>90</v>
      </c>
      <c r="BU9" s="49" t="s">
        <v>91</v>
      </c>
      <c r="BV9" s="49" t="s">
        <v>92</v>
      </c>
      <c r="BW9" s="47" t="s">
        <v>4</v>
      </c>
      <c r="BX9" s="48" t="s">
        <v>5</v>
      </c>
      <c r="BY9" s="48" t="s">
        <v>6</v>
      </c>
      <c r="BZ9" s="49" t="s">
        <v>117</v>
      </c>
      <c r="CA9" s="49" t="s">
        <v>119</v>
      </c>
      <c r="CB9" s="49" t="s">
        <v>120</v>
      </c>
      <c r="CC9" s="49" t="s">
        <v>121</v>
      </c>
      <c r="CD9" s="49" t="s">
        <v>118</v>
      </c>
      <c r="CE9" s="49" t="s">
        <v>122</v>
      </c>
      <c r="CF9" s="47" t="s">
        <v>4</v>
      </c>
      <c r="CG9" s="48" t="s">
        <v>5</v>
      </c>
      <c r="CH9" s="48" t="s">
        <v>6</v>
      </c>
      <c r="CI9" s="57" t="s">
        <v>123</v>
      </c>
      <c r="CJ9" s="57" t="s">
        <v>124</v>
      </c>
      <c r="CK9" s="57" t="s">
        <v>108</v>
      </c>
      <c r="CL9" s="57" t="s">
        <v>110</v>
      </c>
      <c r="CM9" s="57" t="s">
        <v>125</v>
      </c>
      <c r="CN9" s="57" t="s">
        <v>126</v>
      </c>
      <c r="CO9" s="57" t="s">
        <v>127</v>
      </c>
      <c r="CP9" s="57" t="s">
        <v>129</v>
      </c>
      <c r="CQ9" s="57" t="s">
        <v>128</v>
      </c>
    </row>
    <row r="10" spans="1:149" ht="15.75" customHeight="1">
      <c r="A10" s="65" t="s">
        <v>7</v>
      </c>
      <c r="B10" s="65"/>
      <c r="C10" s="65"/>
      <c r="D10" s="65"/>
      <c r="E10" s="65"/>
      <c r="F10" s="65"/>
      <c r="G10" s="6"/>
      <c r="H10" s="15">
        <f>SUM(H11:H14)</f>
        <v>0</v>
      </c>
      <c r="I10" s="30">
        <f>SUM(I11:I14)</f>
        <v>0</v>
      </c>
      <c r="J10" s="31">
        <v>0</v>
      </c>
      <c r="K10" s="6"/>
      <c r="L10" s="15">
        <f>SUM(L11:L14)</f>
        <v>0</v>
      </c>
      <c r="M10" s="30">
        <f>SUM(M11:M14)</f>
        <v>0</v>
      </c>
      <c r="N10" s="31">
        <v>0</v>
      </c>
      <c r="O10" s="31">
        <v>0</v>
      </c>
      <c r="P10" s="6"/>
      <c r="Q10" s="15">
        <f>SUM(Q11:Q14)</f>
        <v>0</v>
      </c>
      <c r="R10" s="26">
        <f>SUM(R11:R14)</f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6"/>
      <c r="AB10" s="30">
        <f>SUM(AB11:AB14)</f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6"/>
      <c r="AQ10" s="15">
        <f>SUM(AQ11:AQ14)</f>
        <v>0</v>
      </c>
      <c r="AR10" s="26">
        <f>SUM(AR11:AR14)</f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6"/>
      <c r="BX10" s="15">
        <f>SUM(BX11:BX14)</f>
        <v>0</v>
      </c>
      <c r="BY10" s="30">
        <f>SUM(BY11:BY14)</f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6"/>
      <c r="CG10" s="15">
        <f>SUM(CG11:CG14)</f>
        <v>0</v>
      </c>
      <c r="CH10" s="30">
        <f>SUM(CH11:CH14)</f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EP10" s="1"/>
      <c r="EQ10" s="1"/>
      <c r="ER10" s="1"/>
      <c r="ES10" s="1"/>
    </row>
    <row r="11" spans="1:149" ht="12.75">
      <c r="A11" s="67" t="s">
        <v>8</v>
      </c>
      <c r="B11" s="67"/>
      <c r="C11" s="67"/>
      <c r="D11" s="67"/>
      <c r="E11" s="67"/>
      <c r="F11" s="67"/>
      <c r="G11" s="7" t="s">
        <v>9</v>
      </c>
      <c r="H11" s="17">
        <v>0</v>
      </c>
      <c r="I11" s="31">
        <v>0</v>
      </c>
      <c r="J11" s="31">
        <v>0</v>
      </c>
      <c r="K11" s="7" t="s">
        <v>9</v>
      </c>
      <c r="L11" s="17">
        <v>0</v>
      </c>
      <c r="M11" s="31">
        <v>0</v>
      </c>
      <c r="N11" s="31">
        <v>0</v>
      </c>
      <c r="O11" s="31">
        <v>0</v>
      </c>
      <c r="P11" s="7" t="s">
        <v>9</v>
      </c>
      <c r="Q11" s="17">
        <v>0</v>
      </c>
      <c r="R11" s="9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7" t="s">
        <v>9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7" t="s">
        <v>9</v>
      </c>
      <c r="AQ11" s="17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7" t="s">
        <v>9</v>
      </c>
      <c r="BX11" s="17">
        <v>0</v>
      </c>
      <c r="BY11" s="31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7" t="s">
        <v>9</v>
      </c>
      <c r="CG11" s="17">
        <v>0</v>
      </c>
      <c r="CH11" s="31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EP11" s="1"/>
      <c r="EQ11" s="1"/>
      <c r="ER11" s="1"/>
      <c r="ES11" s="1"/>
    </row>
    <row r="12" spans="1:149" ht="12.75">
      <c r="A12" s="67" t="s">
        <v>10</v>
      </c>
      <c r="B12" s="67"/>
      <c r="C12" s="67"/>
      <c r="D12" s="67"/>
      <c r="E12" s="67"/>
      <c r="F12" s="67"/>
      <c r="G12" s="7" t="s">
        <v>9</v>
      </c>
      <c r="H12" s="17">
        <v>0</v>
      </c>
      <c r="I12" s="31">
        <v>0</v>
      </c>
      <c r="J12" s="38">
        <v>0</v>
      </c>
      <c r="K12" s="7" t="s">
        <v>9</v>
      </c>
      <c r="L12" s="17">
        <v>0</v>
      </c>
      <c r="M12" s="31">
        <v>0</v>
      </c>
      <c r="N12" s="38">
        <v>0</v>
      </c>
      <c r="O12" s="38">
        <v>0</v>
      </c>
      <c r="P12" s="7" t="s">
        <v>9</v>
      </c>
      <c r="Q12" s="17">
        <v>0</v>
      </c>
      <c r="R12" s="9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7" t="s">
        <v>9</v>
      </c>
      <c r="AB12" s="31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7" t="s">
        <v>9</v>
      </c>
      <c r="AQ12" s="17">
        <v>0</v>
      </c>
      <c r="AR12" s="9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7" t="s">
        <v>9</v>
      </c>
      <c r="BX12" s="17">
        <v>0</v>
      </c>
      <c r="BY12" s="31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7" t="s">
        <v>9</v>
      </c>
      <c r="CG12" s="17">
        <v>0</v>
      </c>
      <c r="CH12" s="31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EP12" s="1"/>
      <c r="EQ12" s="1"/>
      <c r="ER12" s="1"/>
      <c r="ES12" s="1"/>
    </row>
    <row r="13" spans="1:149" ht="12.75">
      <c r="A13" s="67" t="s">
        <v>11</v>
      </c>
      <c r="B13" s="67"/>
      <c r="C13" s="67"/>
      <c r="D13" s="67"/>
      <c r="E13" s="67"/>
      <c r="F13" s="67"/>
      <c r="G13" s="7" t="s">
        <v>9</v>
      </c>
      <c r="H13" s="17">
        <v>0</v>
      </c>
      <c r="I13" s="31">
        <v>0</v>
      </c>
      <c r="J13" s="38">
        <v>0</v>
      </c>
      <c r="K13" s="7" t="s">
        <v>9</v>
      </c>
      <c r="L13" s="17">
        <v>0</v>
      </c>
      <c r="M13" s="31">
        <v>0</v>
      </c>
      <c r="N13" s="38">
        <v>0</v>
      </c>
      <c r="O13" s="38">
        <v>0</v>
      </c>
      <c r="P13" s="7" t="s">
        <v>9</v>
      </c>
      <c r="Q13" s="17">
        <v>0</v>
      </c>
      <c r="R13" s="9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7" t="s">
        <v>9</v>
      </c>
      <c r="AB13" s="31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7" t="s">
        <v>9</v>
      </c>
      <c r="AQ13" s="17">
        <v>0</v>
      </c>
      <c r="AR13" s="9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7" t="s">
        <v>9</v>
      </c>
      <c r="BX13" s="17">
        <v>0</v>
      </c>
      <c r="BY13" s="31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7" t="s">
        <v>9</v>
      </c>
      <c r="CG13" s="17">
        <v>0</v>
      </c>
      <c r="CH13" s="31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EP13" s="1"/>
      <c r="EQ13" s="1"/>
      <c r="ER13" s="1"/>
      <c r="ES13" s="1"/>
    </row>
    <row r="14" spans="1:149" ht="12.75">
      <c r="A14" s="67" t="s">
        <v>12</v>
      </c>
      <c r="B14" s="67"/>
      <c r="C14" s="67"/>
      <c r="D14" s="67"/>
      <c r="E14" s="67"/>
      <c r="F14" s="67"/>
      <c r="G14" s="7" t="s">
        <v>13</v>
      </c>
      <c r="H14" s="17">
        <v>0</v>
      </c>
      <c r="I14" s="31">
        <v>0</v>
      </c>
      <c r="J14" s="38">
        <v>0</v>
      </c>
      <c r="K14" s="7" t="s">
        <v>13</v>
      </c>
      <c r="L14" s="17">
        <v>0</v>
      </c>
      <c r="M14" s="31">
        <v>0</v>
      </c>
      <c r="N14" s="38">
        <v>0</v>
      </c>
      <c r="O14" s="38">
        <v>0</v>
      </c>
      <c r="P14" s="7" t="s">
        <v>13</v>
      </c>
      <c r="Q14" s="17">
        <v>0</v>
      </c>
      <c r="R14" s="9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7" t="s">
        <v>13</v>
      </c>
      <c r="AB14" s="31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7" t="s">
        <v>13</v>
      </c>
      <c r="AQ14" s="17">
        <v>0</v>
      </c>
      <c r="AR14" s="9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7" t="s">
        <v>13</v>
      </c>
      <c r="BX14" s="17">
        <v>0</v>
      </c>
      <c r="BY14" s="31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7" t="s">
        <v>13</v>
      </c>
      <c r="CG14" s="17">
        <v>0</v>
      </c>
      <c r="CH14" s="31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EP14" s="1"/>
      <c r="EQ14" s="1"/>
      <c r="ER14" s="1"/>
      <c r="ES14" s="1"/>
    </row>
    <row r="15" spans="1:149" ht="23.25" customHeight="1">
      <c r="A15" s="68" t="s">
        <v>14</v>
      </c>
      <c r="B15" s="68"/>
      <c r="C15" s="68"/>
      <c r="D15" s="68"/>
      <c r="E15" s="68"/>
      <c r="F15" s="68"/>
      <c r="G15" s="8"/>
      <c r="H15" s="15">
        <f>SUM(H16:H21)</f>
        <v>51.41294050776808</v>
      </c>
      <c r="I15" s="30">
        <f>SUM(I16:I23)</f>
        <v>5.050000000000001</v>
      </c>
      <c r="J15" s="37">
        <f>SUM(J16:J23)</f>
        <v>42171.54000000001</v>
      </c>
      <c r="K15" s="8"/>
      <c r="L15" s="15">
        <f>SUM(L16:L21)</f>
        <v>51.41294050776808</v>
      </c>
      <c r="M15" s="30">
        <f>SUM(M16:M23)</f>
        <v>5.27</v>
      </c>
      <c r="N15" s="37">
        <f>SUM(N16:N23)</f>
        <v>38348.736000000004</v>
      </c>
      <c r="O15" s="37">
        <f>SUM(O16:O23)</f>
        <v>42383.448000000004</v>
      </c>
      <c r="P15" s="8"/>
      <c r="Q15" s="15">
        <f>SUM(Q16:Q21)</f>
        <v>51.41294050776808</v>
      </c>
      <c r="R15" s="26">
        <f aca="true" t="shared" si="0" ref="R15:Z15">SUM(R16:R23)</f>
        <v>9.39</v>
      </c>
      <c r="S15" s="52">
        <f t="shared" si="0"/>
        <v>62650.08</v>
      </c>
      <c r="T15" s="52">
        <f t="shared" si="0"/>
        <v>47257.992</v>
      </c>
      <c r="U15" s="52">
        <f t="shared" si="0"/>
        <v>23369.832000000002</v>
      </c>
      <c r="V15" s="52">
        <f t="shared" si="0"/>
        <v>81433.83600000001</v>
      </c>
      <c r="W15" s="52">
        <f t="shared" si="0"/>
        <v>80577.468</v>
      </c>
      <c r="X15" s="52">
        <f t="shared" si="0"/>
        <v>58954.176</v>
      </c>
      <c r="Y15" s="52">
        <f t="shared" si="0"/>
        <v>59968.296</v>
      </c>
      <c r="Z15" s="52">
        <f t="shared" si="0"/>
        <v>58289.364</v>
      </c>
      <c r="AA15" s="8"/>
      <c r="AB15" s="30">
        <f aca="true" t="shared" si="1" ref="AB15:AO15">SUM(AB16:AB23)</f>
        <v>5.27</v>
      </c>
      <c r="AC15" s="15">
        <f t="shared" si="1"/>
        <v>21014.652000000002</v>
      </c>
      <c r="AD15" s="15">
        <f t="shared" si="1"/>
        <v>33137.76</v>
      </c>
      <c r="AE15" s="15">
        <f t="shared" si="1"/>
        <v>33650.004</v>
      </c>
      <c r="AF15" s="15">
        <f t="shared" si="1"/>
        <v>34940.100000000006</v>
      </c>
      <c r="AG15" s="15">
        <f t="shared" si="1"/>
        <v>40473.600000000006</v>
      </c>
      <c r="AH15" s="15">
        <f t="shared" si="1"/>
        <v>33801.78</v>
      </c>
      <c r="AI15" s="15">
        <f t="shared" si="1"/>
        <v>33763.835999999996</v>
      </c>
      <c r="AJ15" s="15">
        <f t="shared" si="1"/>
        <v>33631.032</v>
      </c>
      <c r="AK15" s="15">
        <f t="shared" si="1"/>
        <v>6507.396000000001</v>
      </c>
      <c r="AL15" s="15">
        <f t="shared" si="1"/>
        <v>33295.86</v>
      </c>
      <c r="AM15" s="15">
        <f t="shared" si="1"/>
        <v>46316.975999999995</v>
      </c>
      <c r="AN15" s="15">
        <f t="shared" si="1"/>
        <v>21748.235999999997</v>
      </c>
      <c r="AO15" s="15">
        <f t="shared" si="1"/>
        <v>40195.344</v>
      </c>
      <c r="AP15" s="8"/>
      <c r="AQ15" s="15">
        <f>SUM(AQ16:AQ21)</f>
        <v>51.41294050776808</v>
      </c>
      <c r="AR15" s="26">
        <f aca="true" t="shared" si="2" ref="AR15:BD15">SUM(AR16:AR23)</f>
        <v>9.39</v>
      </c>
      <c r="AS15" s="16">
        <f t="shared" si="2"/>
        <v>58830.228</v>
      </c>
      <c r="AT15" s="16">
        <f t="shared" si="2"/>
        <v>37285.812</v>
      </c>
      <c r="AU15" s="16">
        <f t="shared" si="2"/>
        <v>37826.676</v>
      </c>
      <c r="AV15" s="16">
        <f t="shared" si="2"/>
        <v>58807.691999999995</v>
      </c>
      <c r="AW15" s="16">
        <f t="shared" si="2"/>
        <v>58109.076</v>
      </c>
      <c r="AX15" s="16">
        <f t="shared" si="2"/>
        <v>58604.868</v>
      </c>
      <c r="AY15" s="16">
        <f>SUM(AY16:AY23)</f>
        <v>81445.10399999999</v>
      </c>
      <c r="AZ15" s="16">
        <f>SUM(AZ16:AZ23)</f>
        <v>88217.17199999999</v>
      </c>
      <c r="BA15" s="16">
        <f>SUM(BA16:BA23)</f>
        <v>57771.03600000001</v>
      </c>
      <c r="BB15" s="16">
        <f t="shared" si="2"/>
        <v>50615.856</v>
      </c>
      <c r="BC15" s="16">
        <f t="shared" si="2"/>
        <v>47798.856</v>
      </c>
      <c r="BD15" s="16">
        <f t="shared" si="2"/>
        <v>49939.776</v>
      </c>
      <c r="BE15" s="52">
        <f aca="true" t="shared" si="3" ref="BE15:BV15">SUM(BE16:BE23)</f>
        <v>50153.868</v>
      </c>
      <c r="BF15" s="52">
        <f t="shared" si="3"/>
        <v>51382.08</v>
      </c>
      <c r="BG15" s="52">
        <f t="shared" si="3"/>
        <v>57602.016</v>
      </c>
      <c r="BH15" s="52">
        <f t="shared" si="3"/>
        <v>50120.064000000006</v>
      </c>
      <c r="BI15" s="52">
        <f t="shared" si="3"/>
        <v>59731.668000000005</v>
      </c>
      <c r="BJ15" s="52">
        <f t="shared" si="3"/>
        <v>51584.904</v>
      </c>
      <c r="BK15" s="52">
        <f t="shared" si="3"/>
        <v>79461.93600000002</v>
      </c>
      <c r="BL15" s="52">
        <f t="shared" si="3"/>
        <v>80205.624</v>
      </c>
      <c r="BM15" s="52">
        <f t="shared" si="3"/>
        <v>64565.64</v>
      </c>
      <c r="BN15" s="52">
        <f t="shared" si="3"/>
        <v>60678.17999999999</v>
      </c>
      <c r="BO15" s="52">
        <f t="shared" si="3"/>
        <v>62864.172000000006</v>
      </c>
      <c r="BP15" s="52">
        <f t="shared" si="3"/>
        <v>61534.548</v>
      </c>
      <c r="BQ15" s="52">
        <f t="shared" si="3"/>
        <v>66571.344</v>
      </c>
      <c r="BR15" s="52">
        <f t="shared" si="3"/>
        <v>62221.89600000001</v>
      </c>
      <c r="BS15" s="52">
        <f t="shared" si="3"/>
        <v>45308.628</v>
      </c>
      <c r="BT15" s="52">
        <f t="shared" si="3"/>
        <v>57365.388000000006</v>
      </c>
      <c r="BU15" s="52">
        <f t="shared" si="3"/>
        <v>55325.880000000005</v>
      </c>
      <c r="BV15" s="52">
        <f t="shared" si="3"/>
        <v>50706</v>
      </c>
      <c r="BW15" s="8"/>
      <c r="BX15" s="15">
        <f>SUM(BX16:BX21)</f>
        <v>51.41294050776808</v>
      </c>
      <c r="BY15" s="30">
        <f aca="true" t="shared" si="4" ref="BY15:CE15">SUM(BY16:BY23)</f>
        <v>5.16</v>
      </c>
      <c r="BZ15" s="16">
        <f t="shared" si="4"/>
        <v>44960.112</v>
      </c>
      <c r="CA15" s="16">
        <f t="shared" si="4"/>
        <v>45034.416</v>
      </c>
      <c r="CB15" s="16">
        <f t="shared" si="4"/>
        <v>44136.576</v>
      </c>
      <c r="CC15" s="16">
        <f t="shared" si="4"/>
        <v>45901.296</v>
      </c>
      <c r="CD15" s="16">
        <f t="shared" si="4"/>
        <v>46074.672000000006</v>
      </c>
      <c r="CE15" s="16">
        <f t="shared" si="4"/>
        <v>45164.448000000004</v>
      </c>
      <c r="CF15" s="8"/>
      <c r="CG15" s="15">
        <f>SUM(CG16:CG21)</f>
        <v>51.41294050776808</v>
      </c>
      <c r="CH15" s="30">
        <f aca="true" t="shared" si="5" ref="CH15:CQ15">SUM(CH16:CH23)</f>
        <v>5.16</v>
      </c>
      <c r="CI15" s="16">
        <f t="shared" si="5"/>
        <v>22093.056</v>
      </c>
      <c r="CJ15" s="16">
        <f t="shared" si="5"/>
        <v>37777.39200000001</v>
      </c>
      <c r="CK15" s="16">
        <f t="shared" si="5"/>
        <v>40080.81599999999</v>
      </c>
      <c r="CL15" s="16">
        <f t="shared" si="5"/>
        <v>39857.90400000001</v>
      </c>
      <c r="CM15" s="16">
        <f t="shared" si="5"/>
        <v>25461.504</v>
      </c>
      <c r="CN15" s="16">
        <f t="shared" si="5"/>
        <v>34254.144</v>
      </c>
      <c r="CO15" s="16">
        <f t="shared" si="5"/>
        <v>45325.44</v>
      </c>
      <c r="CP15" s="16">
        <f t="shared" si="5"/>
        <v>45009.648</v>
      </c>
      <c r="CQ15" s="16">
        <f t="shared" si="5"/>
        <v>39808.368</v>
      </c>
      <c r="EP15" s="1"/>
      <c r="EQ15" s="1"/>
      <c r="ER15" s="1"/>
      <c r="ES15" s="1"/>
    </row>
    <row r="16" spans="1:149" ht="12.75">
      <c r="A16" s="67" t="s">
        <v>15</v>
      </c>
      <c r="B16" s="67"/>
      <c r="C16" s="67"/>
      <c r="D16" s="67"/>
      <c r="E16" s="67"/>
      <c r="F16" s="67"/>
      <c r="G16" s="7" t="s">
        <v>46</v>
      </c>
      <c r="H16" s="17">
        <v>0.7598226127320953</v>
      </c>
      <c r="I16" s="31">
        <v>0.19</v>
      </c>
      <c r="J16" s="38">
        <f>$I$16*J39*$B$45</f>
        <v>1586.652</v>
      </c>
      <c r="K16" s="7" t="s">
        <v>46</v>
      </c>
      <c r="L16" s="17">
        <v>0.7598226127320953</v>
      </c>
      <c r="M16" s="31">
        <v>0.19</v>
      </c>
      <c r="N16" s="38">
        <f>$M$16*N39*$B$45</f>
        <v>1382.5919999999999</v>
      </c>
      <c r="O16" s="38">
        <f>$M$16*O39*$B$45</f>
        <v>1528.056</v>
      </c>
      <c r="P16" s="7" t="s">
        <v>46</v>
      </c>
      <c r="Q16" s="17">
        <v>0.7598226127320953</v>
      </c>
      <c r="R16" s="9">
        <v>0.21</v>
      </c>
      <c r="S16" s="51">
        <f>$R$16*S39*$B$45</f>
        <v>1401.12</v>
      </c>
      <c r="T16" s="51">
        <f aca="true" t="shared" si="6" ref="T16:Z16">$R$16*T39*$B$45</f>
        <v>1056.888</v>
      </c>
      <c r="U16" s="51">
        <f t="shared" si="6"/>
        <v>522.648</v>
      </c>
      <c r="V16" s="51">
        <f t="shared" si="6"/>
        <v>1821.204</v>
      </c>
      <c r="W16" s="51">
        <f t="shared" si="6"/>
        <v>1802.052</v>
      </c>
      <c r="X16" s="51">
        <f t="shared" si="6"/>
        <v>1318.464</v>
      </c>
      <c r="Y16" s="51">
        <f t="shared" si="6"/>
        <v>1341.144</v>
      </c>
      <c r="Z16" s="51">
        <f t="shared" si="6"/>
        <v>1303.5959999999998</v>
      </c>
      <c r="AA16" s="7" t="s">
        <v>46</v>
      </c>
      <c r="AB16" s="31">
        <v>0.19</v>
      </c>
      <c r="AC16" s="18">
        <f aca="true" t="shared" si="7" ref="AC16:AO16">$AB$16*AC39*$B$45</f>
        <v>757.644</v>
      </c>
      <c r="AD16" s="18">
        <f t="shared" si="7"/>
        <v>1194.72</v>
      </c>
      <c r="AE16" s="18">
        <f t="shared" si="7"/>
        <v>1213.188</v>
      </c>
      <c r="AF16" s="18">
        <f t="shared" si="7"/>
        <v>1259.6999999999998</v>
      </c>
      <c r="AG16" s="18">
        <f t="shared" si="7"/>
        <v>1459.1999999999998</v>
      </c>
      <c r="AH16" s="18">
        <f t="shared" si="7"/>
        <v>1218.66</v>
      </c>
      <c r="AI16" s="18">
        <f t="shared" si="7"/>
        <v>1217.292</v>
      </c>
      <c r="AJ16" s="18">
        <f t="shared" si="7"/>
        <v>1212.504</v>
      </c>
      <c r="AK16" s="18">
        <f t="shared" si="7"/>
        <v>234.61200000000002</v>
      </c>
      <c r="AL16" s="18">
        <f t="shared" si="7"/>
        <v>1200.42</v>
      </c>
      <c r="AM16" s="18">
        <f t="shared" si="7"/>
        <v>1669.872</v>
      </c>
      <c r="AN16" s="18">
        <f t="shared" si="7"/>
        <v>784.0919999999999</v>
      </c>
      <c r="AO16" s="18">
        <f t="shared" si="7"/>
        <v>1449.1680000000001</v>
      </c>
      <c r="AP16" s="7" t="s">
        <v>46</v>
      </c>
      <c r="AQ16" s="17">
        <v>0.7598226127320953</v>
      </c>
      <c r="AR16" s="9">
        <v>0.21</v>
      </c>
      <c r="AS16" s="18">
        <f>$AR$16*AS39*$B$45</f>
        <v>1315.692</v>
      </c>
      <c r="AT16" s="18">
        <f>$AR$16*AT39*$B$45</f>
        <v>833.8679999999999</v>
      </c>
      <c r="AU16" s="18">
        <f>$AR$16*AU39*$B$45</f>
        <v>845.9639999999999</v>
      </c>
      <c r="AV16" s="18">
        <f>$AR$16*AV39*$B$45</f>
        <v>1315.1879999999999</v>
      </c>
      <c r="AW16" s="18">
        <f>$AR$16*AW39*$B$45</f>
        <v>1299.564</v>
      </c>
      <c r="AX16" s="18">
        <f>$AR$16*AX39*$B$45</f>
        <v>1310.652</v>
      </c>
      <c r="AY16" s="18">
        <f>$AR$16*AY39*$B$45</f>
        <v>1821.4559999999997</v>
      </c>
      <c r="AZ16" s="18">
        <f>$AR$16*AZ39*$B$45</f>
        <v>1972.908</v>
      </c>
      <c r="BA16" s="18">
        <f>$AR$16*BA39*$B$45</f>
        <v>1292.004</v>
      </c>
      <c r="BB16" s="18">
        <f>$AR$16*BB39*$B$45</f>
        <v>1131.984</v>
      </c>
      <c r="BC16" s="18">
        <f>$AR$16*BC39*$B$45</f>
        <v>1068.984</v>
      </c>
      <c r="BD16" s="18">
        <f>$AR$16*BD39*$B$45</f>
        <v>1116.8639999999998</v>
      </c>
      <c r="BE16" s="51">
        <f>$AR$16*BE39*$B$45</f>
        <v>1121.652</v>
      </c>
      <c r="BF16" s="51">
        <f>$AR$16*BF39*$B$45</f>
        <v>1149.12</v>
      </c>
      <c r="BG16" s="51">
        <f>$AR$16*BG39*$B$45</f>
        <v>1288.224</v>
      </c>
      <c r="BH16" s="51">
        <f>$AR$16*BH39*$B$45</f>
        <v>1120.896</v>
      </c>
      <c r="BI16" s="51">
        <f>$AR$16*BI39*$B$45</f>
        <v>1335.8519999999999</v>
      </c>
      <c r="BJ16" s="51">
        <f>$AR$16*BJ39*$B$45</f>
        <v>1153.656</v>
      </c>
      <c r="BK16" s="51">
        <f>$AR$16*BK39*$B$45</f>
        <v>1777.1040000000003</v>
      </c>
      <c r="BL16" s="51">
        <f>$AR$16*BL39*$B$45</f>
        <v>1793.7359999999999</v>
      </c>
      <c r="BM16" s="51">
        <f>$AR$16*BM39*$B$45</f>
        <v>1443.96</v>
      </c>
      <c r="BN16" s="51">
        <f>$AR$16*BN39*$B$45</f>
        <v>1357.02</v>
      </c>
      <c r="BO16" s="51">
        <f>$AR$16*BO39*$B$45</f>
        <v>1405.908</v>
      </c>
      <c r="BP16" s="51">
        <f>$AR$16*BP39*$B$45</f>
        <v>1376.172</v>
      </c>
      <c r="BQ16" s="51">
        <f>$AR$16*BQ39*$B$45</f>
        <v>1488.8159999999998</v>
      </c>
      <c r="BR16" s="51">
        <f>$AR$16*BR39*$B$45</f>
        <v>1391.544</v>
      </c>
      <c r="BS16" s="51">
        <f>$AR$16*BS39*$B$45</f>
        <v>1013.292</v>
      </c>
      <c r="BT16" s="51">
        <f>$AR$16*BT39*$B$45</f>
        <v>1282.932</v>
      </c>
      <c r="BU16" s="51">
        <f>$AR$16*BU39*$B$45</f>
        <v>1237.32</v>
      </c>
      <c r="BV16" s="51">
        <f>$AR$16*BV39*$B$45</f>
        <v>1134</v>
      </c>
      <c r="BW16" s="7" t="s">
        <v>46</v>
      </c>
      <c r="BX16" s="17">
        <v>0.7598226127320953</v>
      </c>
      <c r="BY16" s="31">
        <v>0.19</v>
      </c>
      <c r="BZ16" s="21">
        <f>$BY$16*BZ39*$B$45</f>
        <v>1655.508</v>
      </c>
      <c r="CA16" s="21">
        <f>$BY$16*CA39*$B$45</f>
        <v>1658.2439999999997</v>
      </c>
      <c r="CB16" s="21">
        <f>$BY$16*CB39*$B$45</f>
        <v>1625.1839999999997</v>
      </c>
      <c r="CC16" s="21">
        <f>$BY$16*CC39*$B$45</f>
        <v>1690.1639999999998</v>
      </c>
      <c r="CD16" s="21">
        <f>$BY$16*CD39*$B$45</f>
        <v>1696.5480000000002</v>
      </c>
      <c r="CE16" s="21">
        <f>$BY$16*CE39*$B$45</f>
        <v>1663.0319999999997</v>
      </c>
      <c r="CF16" s="7" t="s">
        <v>46</v>
      </c>
      <c r="CG16" s="17">
        <v>0.7598226127320953</v>
      </c>
      <c r="CH16" s="31">
        <v>0.19</v>
      </c>
      <c r="CI16" s="21">
        <f>$CH$16*CI39*$B$45</f>
        <v>813.504</v>
      </c>
      <c r="CJ16" s="21">
        <f>$CH$16*CJ39*$B$45</f>
        <v>1391.0280000000002</v>
      </c>
      <c r="CK16" s="21">
        <f>$CH$16*CK39*$B$45</f>
        <v>1475.844</v>
      </c>
      <c r="CL16" s="21">
        <f>$CH$16*CL39*$B$45</f>
        <v>1467.6360000000002</v>
      </c>
      <c r="CM16" s="21">
        <f>$CH$16*CM39*$B$45</f>
        <v>937.5360000000001</v>
      </c>
      <c r="CN16" s="21">
        <f>$CH$16*CN39*$B$45</f>
        <v>1261.296</v>
      </c>
      <c r="CO16" s="21">
        <f>$CH$16*CO39*$B$45</f>
        <v>1668.96</v>
      </c>
      <c r="CP16" s="21">
        <f>$CH$16*CP39*$B$45</f>
        <v>1657.3319999999999</v>
      </c>
      <c r="CQ16" s="21">
        <f>$CH$16*CQ39*$B$45</f>
        <v>1465.812</v>
      </c>
      <c r="EP16" s="1"/>
      <c r="EQ16" s="1"/>
      <c r="ER16" s="1"/>
      <c r="ES16" s="1"/>
    </row>
    <row r="17" spans="1:149" ht="12.75">
      <c r="A17" s="67" t="s">
        <v>16</v>
      </c>
      <c r="B17" s="67"/>
      <c r="C17" s="67"/>
      <c r="D17" s="67"/>
      <c r="E17" s="67"/>
      <c r="F17" s="67"/>
      <c r="G17" s="7" t="s">
        <v>46</v>
      </c>
      <c r="H17" s="17">
        <v>6.63867871352785</v>
      </c>
      <c r="I17" s="31">
        <v>0.56</v>
      </c>
      <c r="J17" s="38">
        <f>$I$17*J39*$B$45</f>
        <v>4676.448</v>
      </c>
      <c r="K17" s="7" t="s">
        <v>46</v>
      </c>
      <c r="L17" s="17">
        <v>6.63867871352785</v>
      </c>
      <c r="M17" s="31">
        <v>0.56</v>
      </c>
      <c r="N17" s="38">
        <f>$M$17*N39*$B$45</f>
        <v>4075.008</v>
      </c>
      <c r="O17" s="38">
        <f>$M$17*O39*$B$45</f>
        <v>4503.744000000001</v>
      </c>
      <c r="P17" s="7" t="s">
        <v>46</v>
      </c>
      <c r="Q17" s="17">
        <v>6.63867871352785</v>
      </c>
      <c r="R17" s="9">
        <v>0.56</v>
      </c>
      <c r="S17" s="51">
        <f>$R$17*S39*$B$45</f>
        <v>3736.32</v>
      </c>
      <c r="T17" s="51">
        <f aca="true" t="shared" si="8" ref="T17:Z17">$R$17*T39*$B$45</f>
        <v>2818.368</v>
      </c>
      <c r="U17" s="51">
        <f t="shared" si="8"/>
        <v>1393.7280000000003</v>
      </c>
      <c r="V17" s="51">
        <f t="shared" si="8"/>
        <v>4856.544000000001</v>
      </c>
      <c r="W17" s="51">
        <f t="shared" si="8"/>
        <v>4805.472000000001</v>
      </c>
      <c r="X17" s="51">
        <f t="shared" si="8"/>
        <v>3515.904000000001</v>
      </c>
      <c r="Y17" s="51">
        <f t="shared" si="8"/>
        <v>3576.3840000000005</v>
      </c>
      <c r="Z17" s="51">
        <f t="shared" si="8"/>
        <v>3476.256</v>
      </c>
      <c r="AA17" s="7" t="s">
        <v>46</v>
      </c>
      <c r="AB17" s="31">
        <v>0.56</v>
      </c>
      <c r="AC17" s="18">
        <f aca="true" t="shared" si="9" ref="AC17:AO17">$AB$17*AC39*$B$45</f>
        <v>2233.0560000000005</v>
      </c>
      <c r="AD17" s="18">
        <f t="shared" si="9"/>
        <v>3521.2800000000007</v>
      </c>
      <c r="AE17" s="18">
        <f t="shared" si="9"/>
        <v>3575.7120000000004</v>
      </c>
      <c r="AF17" s="18">
        <f t="shared" si="9"/>
        <v>3712.8</v>
      </c>
      <c r="AG17" s="18">
        <f t="shared" si="9"/>
        <v>4300.8</v>
      </c>
      <c r="AH17" s="18">
        <f t="shared" si="9"/>
        <v>3591.8400000000006</v>
      </c>
      <c r="AI17" s="18">
        <f t="shared" si="9"/>
        <v>3587.8080000000004</v>
      </c>
      <c r="AJ17" s="18">
        <f t="shared" si="9"/>
        <v>3573.696</v>
      </c>
      <c r="AK17" s="18">
        <f t="shared" si="9"/>
        <v>691.488</v>
      </c>
      <c r="AL17" s="18">
        <f t="shared" si="9"/>
        <v>3538.0800000000004</v>
      </c>
      <c r="AM17" s="18">
        <f t="shared" si="9"/>
        <v>4921.728</v>
      </c>
      <c r="AN17" s="18">
        <f t="shared" si="9"/>
        <v>2311.008</v>
      </c>
      <c r="AO17" s="18">
        <f t="shared" si="9"/>
        <v>4271.232</v>
      </c>
      <c r="AP17" s="7" t="s">
        <v>46</v>
      </c>
      <c r="AQ17" s="17">
        <v>6.63867871352785</v>
      </c>
      <c r="AR17" s="9">
        <v>0.56</v>
      </c>
      <c r="AS17" s="18">
        <f>$AR$17*AS39*$B$45</f>
        <v>3508.5120000000006</v>
      </c>
      <c r="AT17" s="18">
        <f>$AR$17*AT39*$B$45</f>
        <v>2223.648</v>
      </c>
      <c r="AU17" s="18">
        <f>$AR$17*AU39*$B$45</f>
        <v>2255.9040000000005</v>
      </c>
      <c r="AV17" s="18">
        <f>$AR$17*AV39*$B$45</f>
        <v>3507.168</v>
      </c>
      <c r="AW17" s="18">
        <f>$AR$17*AW39*$B$45</f>
        <v>3465.5040000000004</v>
      </c>
      <c r="AX17" s="18">
        <f>$AR$17*AX39*$B$45</f>
        <v>3495.072</v>
      </c>
      <c r="AY17" s="18">
        <f>$AR$17*AY39*$B$45</f>
        <v>4857.216</v>
      </c>
      <c r="AZ17" s="18">
        <f>$AR$17*AZ39*$B$45</f>
        <v>5261.088000000001</v>
      </c>
      <c r="BA17" s="18">
        <f>$AR$17*BA39*$B$45</f>
        <v>3445.344000000001</v>
      </c>
      <c r="BB17" s="18">
        <f>$AR$17*BB39*$B$45</f>
        <v>3018.6240000000003</v>
      </c>
      <c r="BC17" s="18">
        <f>$AR$17*BC39*$B$45</f>
        <v>2850.6240000000003</v>
      </c>
      <c r="BD17" s="18">
        <f>$AR$17*BD39*$B$45</f>
        <v>2978.304</v>
      </c>
      <c r="BE17" s="51">
        <f>$AR$17*BE39*$B$45</f>
        <v>2991.072</v>
      </c>
      <c r="BF17" s="51">
        <f>$AR$17*BF39*$B$45</f>
        <v>3064.32</v>
      </c>
      <c r="BG17" s="51">
        <f>$AR$17*BG39*$B$45</f>
        <v>3435.2640000000006</v>
      </c>
      <c r="BH17" s="51">
        <f>$AR$17*BH39*$B$45</f>
        <v>2989.0560000000005</v>
      </c>
      <c r="BI17" s="51">
        <f>$AR$17*BI39*$B$45</f>
        <v>3562.272000000001</v>
      </c>
      <c r="BJ17" s="51">
        <f>$AR$17*BJ39*$B$45</f>
        <v>3076.4160000000006</v>
      </c>
      <c r="BK17" s="51">
        <f>$AR$17*BK39*$B$45</f>
        <v>4738.944000000001</v>
      </c>
      <c r="BL17" s="51">
        <f>$AR$17*BL39*$B$45</f>
        <v>4783.296</v>
      </c>
      <c r="BM17" s="51">
        <f>$AR$17*BM39*$B$45</f>
        <v>3850.5600000000004</v>
      </c>
      <c r="BN17" s="51">
        <f>$AR$17*BN39*$B$45</f>
        <v>3618.7200000000003</v>
      </c>
      <c r="BO17" s="51">
        <f>$AR$17*BO39*$B$45</f>
        <v>3749.0880000000006</v>
      </c>
      <c r="BP17" s="51">
        <f>$AR$17*BP39*$B$45</f>
        <v>3669.7920000000004</v>
      </c>
      <c r="BQ17" s="51">
        <f>$AR$17*BQ39*$B$45</f>
        <v>3970.1760000000004</v>
      </c>
      <c r="BR17" s="51">
        <f>$AR$17*BR39*$B$45</f>
        <v>3710.7840000000006</v>
      </c>
      <c r="BS17" s="51">
        <f>$AR$17*BS39*$B$45</f>
        <v>2702.1120000000005</v>
      </c>
      <c r="BT17" s="51">
        <f>$AR$17*BT39*$B$45</f>
        <v>3421.152000000001</v>
      </c>
      <c r="BU17" s="51">
        <f>$AR$17*BU39*$B$45</f>
        <v>3299.5200000000004</v>
      </c>
      <c r="BV17" s="51">
        <f>$AR$17*BV39*$B$45</f>
        <v>3024.0000000000005</v>
      </c>
      <c r="BW17" s="7" t="s">
        <v>46</v>
      </c>
      <c r="BX17" s="17">
        <v>6.63867871352785</v>
      </c>
      <c r="BY17" s="31">
        <v>0.56</v>
      </c>
      <c r="BZ17" s="21">
        <f>$BY$17*BZ39*$B$45</f>
        <v>4879.392000000001</v>
      </c>
      <c r="CA17" s="21">
        <f>$BY$17*CA39*$B$45</f>
        <v>4887.456</v>
      </c>
      <c r="CB17" s="21">
        <f>$BY$17*CB39*$B$45</f>
        <v>4790.016</v>
      </c>
      <c r="CC17" s="21">
        <f>$BY$17*CC39*$B$45</f>
        <v>4981.536</v>
      </c>
      <c r="CD17" s="21">
        <f>$BY$17*CD39*$B$45</f>
        <v>5000.352000000001</v>
      </c>
      <c r="CE17" s="21">
        <f>$BY$17*CE39*$B$45</f>
        <v>4901.568</v>
      </c>
      <c r="CF17" s="7" t="s">
        <v>46</v>
      </c>
      <c r="CG17" s="17">
        <v>6.63867871352785</v>
      </c>
      <c r="CH17" s="31">
        <v>0.56</v>
      </c>
      <c r="CI17" s="21">
        <f>$CH$17*CI39*$B$45</f>
        <v>2397.6960000000004</v>
      </c>
      <c r="CJ17" s="21">
        <f>$CH$17*CJ39*$B$45</f>
        <v>4099.872000000001</v>
      </c>
      <c r="CK17" s="21">
        <f>$CH$17*CK39*$B$45</f>
        <v>4349.856</v>
      </c>
      <c r="CL17" s="21">
        <f>$CH$17*CL39*$B$45</f>
        <v>4325.664000000001</v>
      </c>
      <c r="CM17" s="21">
        <f>$CH$17*CM39*$B$45</f>
        <v>2763.264</v>
      </c>
      <c r="CN17" s="21">
        <f>$CH$17*CN39*$B$45</f>
        <v>3717.5040000000004</v>
      </c>
      <c r="CO17" s="21">
        <f>$CH$17*CO39*$B$45</f>
        <v>4919.04</v>
      </c>
      <c r="CP17" s="21">
        <f>$CH$17*CP39*$B$45</f>
        <v>4884.768</v>
      </c>
      <c r="CQ17" s="21">
        <f>$CH$17*CQ39*$B$45</f>
        <v>4320.2880000000005</v>
      </c>
      <c r="EP17" s="1"/>
      <c r="EQ17" s="1"/>
      <c r="ER17" s="1"/>
      <c r="ES17" s="1"/>
    </row>
    <row r="18" spans="1:149" ht="12.75">
      <c r="A18" s="67" t="s">
        <v>17</v>
      </c>
      <c r="B18" s="67"/>
      <c r="C18" s="67"/>
      <c r="D18" s="67"/>
      <c r="E18" s="67"/>
      <c r="F18" s="67"/>
      <c r="G18" s="7" t="s">
        <v>46</v>
      </c>
      <c r="H18" s="17">
        <v>23.528449933686996</v>
      </c>
      <c r="I18" s="31">
        <v>0.37</v>
      </c>
      <c r="J18" s="38">
        <f>$I$18*J39*$B$45</f>
        <v>3089.7960000000003</v>
      </c>
      <c r="K18" s="7" t="s">
        <v>46</v>
      </c>
      <c r="L18" s="17">
        <v>23.528449933686996</v>
      </c>
      <c r="M18" s="31">
        <v>0.37</v>
      </c>
      <c r="N18" s="38">
        <f>$M$18*N39*$B$45</f>
        <v>2692.416</v>
      </c>
      <c r="O18" s="38">
        <f>$M$18*O39*$B$45</f>
        <v>2975.688</v>
      </c>
      <c r="P18" s="7" t="s">
        <v>46</v>
      </c>
      <c r="Q18" s="17">
        <v>23.528449933686996</v>
      </c>
      <c r="R18" s="9">
        <v>0.56</v>
      </c>
      <c r="S18" s="51">
        <f>$R$18*S39*$B$45</f>
        <v>3736.32</v>
      </c>
      <c r="T18" s="51">
        <f aca="true" t="shared" si="10" ref="T18:Z18">$R$18*T39*$B$45</f>
        <v>2818.368</v>
      </c>
      <c r="U18" s="51">
        <f t="shared" si="10"/>
        <v>1393.7280000000003</v>
      </c>
      <c r="V18" s="51">
        <f t="shared" si="10"/>
        <v>4856.544000000001</v>
      </c>
      <c r="W18" s="51">
        <f t="shared" si="10"/>
        <v>4805.472000000001</v>
      </c>
      <c r="X18" s="51">
        <f t="shared" si="10"/>
        <v>3515.904000000001</v>
      </c>
      <c r="Y18" s="51">
        <f t="shared" si="10"/>
        <v>3576.3840000000005</v>
      </c>
      <c r="Z18" s="51">
        <f t="shared" si="10"/>
        <v>3476.256</v>
      </c>
      <c r="AA18" s="7" t="s">
        <v>46</v>
      </c>
      <c r="AB18" s="31">
        <v>0.37</v>
      </c>
      <c r="AC18" s="18">
        <f aca="true" t="shared" si="11" ref="AC18:AO18">$AB$18*AC39*$B$45</f>
        <v>1475.412</v>
      </c>
      <c r="AD18" s="18">
        <f t="shared" si="11"/>
        <v>2326.56</v>
      </c>
      <c r="AE18" s="18">
        <f t="shared" si="11"/>
        <v>2362.5240000000003</v>
      </c>
      <c r="AF18" s="18">
        <f t="shared" si="11"/>
        <v>2453.1000000000004</v>
      </c>
      <c r="AG18" s="18">
        <f t="shared" si="11"/>
        <v>2841.6000000000004</v>
      </c>
      <c r="AH18" s="18">
        <f t="shared" si="11"/>
        <v>2373.18</v>
      </c>
      <c r="AI18" s="18">
        <f t="shared" si="11"/>
        <v>2370.5159999999996</v>
      </c>
      <c r="AJ18" s="18">
        <f t="shared" si="11"/>
        <v>2361.192</v>
      </c>
      <c r="AK18" s="18">
        <f t="shared" si="11"/>
        <v>456.876</v>
      </c>
      <c r="AL18" s="18">
        <f t="shared" si="11"/>
        <v>2337.66</v>
      </c>
      <c r="AM18" s="18">
        <f t="shared" si="11"/>
        <v>3251.8559999999998</v>
      </c>
      <c r="AN18" s="18">
        <f t="shared" si="11"/>
        <v>1526.916</v>
      </c>
      <c r="AO18" s="18">
        <f t="shared" si="11"/>
        <v>2822.064</v>
      </c>
      <c r="AP18" s="7" t="s">
        <v>46</v>
      </c>
      <c r="AQ18" s="17">
        <v>23.528449933686996</v>
      </c>
      <c r="AR18" s="9">
        <v>0.56</v>
      </c>
      <c r="AS18" s="18">
        <f>$AR$18*AS39*$B$45</f>
        <v>3508.5120000000006</v>
      </c>
      <c r="AT18" s="18">
        <f>$AR$18*AT39*$B$45</f>
        <v>2223.648</v>
      </c>
      <c r="AU18" s="18">
        <f>$AR$18*AU39*$B$45</f>
        <v>2255.9040000000005</v>
      </c>
      <c r="AV18" s="18">
        <f>$AR$18*AV39*$B$45</f>
        <v>3507.168</v>
      </c>
      <c r="AW18" s="18">
        <f>$AR$18*AW39*$B$45</f>
        <v>3465.5040000000004</v>
      </c>
      <c r="AX18" s="18">
        <f>$AR$18*AX39*$B$45</f>
        <v>3495.072</v>
      </c>
      <c r="AY18" s="18">
        <f>$AR$18*AY39*$B$45</f>
        <v>4857.216</v>
      </c>
      <c r="AZ18" s="18">
        <f>$AR$18*AZ39*$B$45</f>
        <v>5261.088000000001</v>
      </c>
      <c r="BA18" s="18">
        <f>$AR$18*BA39*$B$45</f>
        <v>3445.344000000001</v>
      </c>
      <c r="BB18" s="18">
        <f>$AR$18*BB39*$B$45</f>
        <v>3018.6240000000003</v>
      </c>
      <c r="BC18" s="18">
        <f>$AR$18*BC39*$B$45</f>
        <v>2850.6240000000003</v>
      </c>
      <c r="BD18" s="18">
        <f>$AR$18*BD39*$B$45</f>
        <v>2978.304</v>
      </c>
      <c r="BE18" s="51">
        <f>$AR$18*BE39*$B$45</f>
        <v>2991.072</v>
      </c>
      <c r="BF18" s="51">
        <f>$AR$18*BF39*$B$45</f>
        <v>3064.32</v>
      </c>
      <c r="BG18" s="51">
        <f>$AR$18*BG39*$B$45</f>
        <v>3435.2640000000006</v>
      </c>
      <c r="BH18" s="51">
        <f>$AR$18*BH39*$B$45</f>
        <v>2989.0560000000005</v>
      </c>
      <c r="BI18" s="51">
        <f>$AR$18*BI39*$B$45</f>
        <v>3562.272000000001</v>
      </c>
      <c r="BJ18" s="51">
        <f>$AR$18*BJ39*$B$45</f>
        <v>3076.4160000000006</v>
      </c>
      <c r="BK18" s="51">
        <f>$AR$18*BK39*$B$45</f>
        <v>4738.944000000001</v>
      </c>
      <c r="BL18" s="51">
        <f>$AR$18*BL39*$B$45</f>
        <v>4783.296</v>
      </c>
      <c r="BM18" s="51">
        <f>$AR$18*BM39*$B$45</f>
        <v>3850.5600000000004</v>
      </c>
      <c r="BN18" s="51">
        <f>$AR$18*BN39*$B$45</f>
        <v>3618.7200000000003</v>
      </c>
      <c r="BO18" s="51">
        <f>$AR$18*BO39*$B$45</f>
        <v>3749.0880000000006</v>
      </c>
      <c r="BP18" s="51">
        <f>$AR$18*BP39*$B$45</f>
        <v>3669.7920000000004</v>
      </c>
      <c r="BQ18" s="51">
        <f>$AR$18*BQ39*$B$45</f>
        <v>3970.1760000000004</v>
      </c>
      <c r="BR18" s="51">
        <f>$AR$18*BR39*$B$45</f>
        <v>3710.7840000000006</v>
      </c>
      <c r="BS18" s="51">
        <f>$AR$18*BS39*$B$45</f>
        <v>2702.1120000000005</v>
      </c>
      <c r="BT18" s="51">
        <f>$AR$18*BT39*$B$45</f>
        <v>3421.152000000001</v>
      </c>
      <c r="BU18" s="51">
        <f>$AR$18*BU39*$B$45</f>
        <v>3299.5200000000004</v>
      </c>
      <c r="BV18" s="51">
        <f>$AR$18*BV39*$B$45</f>
        <v>3024.0000000000005</v>
      </c>
      <c r="BW18" s="7" t="s">
        <v>46</v>
      </c>
      <c r="BX18" s="17">
        <v>23.528449933686996</v>
      </c>
      <c r="BY18" s="31">
        <v>0.37</v>
      </c>
      <c r="BZ18" s="21">
        <f>$BY$18*BZ39*$B$45</f>
        <v>3223.884</v>
      </c>
      <c r="CA18" s="21">
        <f>$BY$18*CA39*$B$45</f>
        <v>3229.212</v>
      </c>
      <c r="CB18" s="21">
        <f>$BY$18*CB39*$B$45</f>
        <v>3164.832</v>
      </c>
      <c r="CC18" s="21">
        <f>$BY$18*CC39*$B$45</f>
        <v>3291.3720000000003</v>
      </c>
      <c r="CD18" s="21">
        <f>$BY$18*CD39*$B$45</f>
        <v>3303.804</v>
      </c>
      <c r="CE18" s="21">
        <f>$BY$18*CE39*$B$45</f>
        <v>3238.536</v>
      </c>
      <c r="CF18" s="7" t="s">
        <v>46</v>
      </c>
      <c r="CG18" s="17">
        <v>23.528449933686996</v>
      </c>
      <c r="CH18" s="31">
        <v>0.37</v>
      </c>
      <c r="CI18" s="21">
        <f>$CH$18*CI39*$B$45</f>
        <v>1584.192</v>
      </c>
      <c r="CJ18" s="21">
        <f>$CH$18*CJ39*$B$45</f>
        <v>2708.844</v>
      </c>
      <c r="CK18" s="21">
        <f>$CH$18*CK39*$B$45</f>
        <v>2874.0119999999997</v>
      </c>
      <c r="CL18" s="21">
        <f>$CH$18*CL39*$B$45</f>
        <v>2858.0280000000002</v>
      </c>
      <c r="CM18" s="21">
        <f>$CH$18*CM39*$B$45</f>
        <v>1825.728</v>
      </c>
      <c r="CN18" s="21">
        <f>$CH$18*CN39*$B$45</f>
        <v>2456.2080000000005</v>
      </c>
      <c r="CO18" s="21">
        <f>$CH$18*CO39*$B$45</f>
        <v>3250.08</v>
      </c>
      <c r="CP18" s="21">
        <f>$CH$18*CP39*$B$45</f>
        <v>3227.4359999999997</v>
      </c>
      <c r="CQ18" s="21">
        <f>$CH$18*CQ39*$B$45</f>
        <v>2854.4759999999997</v>
      </c>
      <c r="EP18" s="1"/>
      <c r="EQ18" s="1"/>
      <c r="ER18" s="1"/>
      <c r="ES18" s="1"/>
    </row>
    <row r="19" spans="1:149" ht="12.75">
      <c r="A19" s="67" t="s">
        <v>18</v>
      </c>
      <c r="B19" s="67"/>
      <c r="C19" s="67"/>
      <c r="D19" s="67"/>
      <c r="E19" s="67"/>
      <c r="F19" s="67"/>
      <c r="G19" s="7" t="s">
        <v>46</v>
      </c>
      <c r="H19" s="17">
        <v>0.40813328912466834</v>
      </c>
      <c r="I19" s="31">
        <v>0.28</v>
      </c>
      <c r="J19" s="38">
        <f>$I$19*J39*$B$45</f>
        <v>2338.224</v>
      </c>
      <c r="K19" s="7" t="s">
        <v>46</v>
      </c>
      <c r="L19" s="17">
        <v>0.40813328912466834</v>
      </c>
      <c r="M19" s="31">
        <v>0.28</v>
      </c>
      <c r="N19" s="38">
        <f>$M$19*N39*$B$45</f>
        <v>2037.504</v>
      </c>
      <c r="O19" s="38">
        <f>$M$19*O39*$B$45</f>
        <v>2251.8720000000003</v>
      </c>
      <c r="P19" s="7" t="s">
        <v>46</v>
      </c>
      <c r="Q19" s="17">
        <v>0.40813328912466834</v>
      </c>
      <c r="R19" s="9">
        <v>0.27</v>
      </c>
      <c r="S19" s="51">
        <f>$R$19*S39*$B$45</f>
        <v>1801.44</v>
      </c>
      <c r="T19" s="51">
        <f aca="true" t="shared" si="12" ref="T19:Z19">$R$19*T39*$B$45</f>
        <v>1358.856</v>
      </c>
      <c r="U19" s="51">
        <f t="shared" si="12"/>
        <v>671.9760000000001</v>
      </c>
      <c r="V19" s="51">
        <f t="shared" si="12"/>
        <v>2341.5480000000002</v>
      </c>
      <c r="W19" s="51">
        <f t="shared" si="12"/>
        <v>2316.9240000000004</v>
      </c>
      <c r="X19" s="51">
        <f t="shared" si="12"/>
        <v>1695.1680000000001</v>
      </c>
      <c r="Y19" s="51">
        <f t="shared" si="12"/>
        <v>1724.3280000000002</v>
      </c>
      <c r="Z19" s="51">
        <f t="shared" si="12"/>
        <v>1676.052</v>
      </c>
      <c r="AA19" s="7" t="s">
        <v>46</v>
      </c>
      <c r="AB19" s="31">
        <v>0.28</v>
      </c>
      <c r="AC19" s="18">
        <f aca="true" t="shared" si="13" ref="AC19:AO19">$AB$19*AC39*$B$45</f>
        <v>1116.5280000000002</v>
      </c>
      <c r="AD19" s="18">
        <f t="shared" si="13"/>
        <v>1760.6400000000003</v>
      </c>
      <c r="AE19" s="18">
        <f t="shared" si="13"/>
        <v>1787.8560000000002</v>
      </c>
      <c r="AF19" s="18">
        <f t="shared" si="13"/>
        <v>1856.4</v>
      </c>
      <c r="AG19" s="18">
        <f t="shared" si="13"/>
        <v>2150.4</v>
      </c>
      <c r="AH19" s="18">
        <f t="shared" si="13"/>
        <v>1795.9200000000003</v>
      </c>
      <c r="AI19" s="18">
        <f t="shared" si="13"/>
        <v>1793.9040000000002</v>
      </c>
      <c r="AJ19" s="18">
        <f t="shared" si="13"/>
        <v>1786.848</v>
      </c>
      <c r="AK19" s="18">
        <f t="shared" si="13"/>
        <v>345.744</v>
      </c>
      <c r="AL19" s="18">
        <f t="shared" si="13"/>
        <v>1769.0400000000002</v>
      </c>
      <c r="AM19" s="18">
        <f t="shared" si="13"/>
        <v>2460.864</v>
      </c>
      <c r="AN19" s="18">
        <f t="shared" si="13"/>
        <v>1155.504</v>
      </c>
      <c r="AO19" s="18">
        <f t="shared" si="13"/>
        <v>2135.616</v>
      </c>
      <c r="AP19" s="7" t="s">
        <v>46</v>
      </c>
      <c r="AQ19" s="17">
        <v>0.40813328912466834</v>
      </c>
      <c r="AR19" s="9">
        <v>0.27</v>
      </c>
      <c r="AS19" s="18">
        <f>$AR$19*AS39*$B$45</f>
        <v>1691.6040000000003</v>
      </c>
      <c r="AT19" s="18">
        <f>$AR$19*AT39*$B$45</f>
        <v>1072.116</v>
      </c>
      <c r="AU19" s="18">
        <f>$AR$19*AU39*$B$45</f>
        <v>1087.668</v>
      </c>
      <c r="AV19" s="18">
        <f>$AR$19*AV39*$B$45</f>
        <v>1690.9560000000001</v>
      </c>
      <c r="AW19" s="18">
        <f>$AR$19*AW39*$B$45</f>
        <v>1670.8680000000004</v>
      </c>
      <c r="AX19" s="18">
        <f>$AR$19*AX39*$B$45</f>
        <v>1685.1240000000003</v>
      </c>
      <c r="AY19" s="18">
        <f>$AR$19*AY39*$B$45</f>
        <v>2341.8720000000003</v>
      </c>
      <c r="AZ19" s="18">
        <f>$AR$19*AZ39*$B$45</f>
        <v>2536.596</v>
      </c>
      <c r="BA19" s="18">
        <f>$AR$19*BA39*$B$45</f>
        <v>1661.1480000000004</v>
      </c>
      <c r="BB19" s="18">
        <f>$AR$19*BB39*$B$45</f>
        <v>1455.4080000000001</v>
      </c>
      <c r="BC19" s="18">
        <f>$AR$19*BC39*$B$45</f>
        <v>1374.4080000000001</v>
      </c>
      <c r="BD19" s="18">
        <f>$AR$19*BD39*$B$45</f>
        <v>1435.968</v>
      </c>
      <c r="BE19" s="51">
        <f>$AR$19*BE39*$B$45</f>
        <v>1442.1240000000003</v>
      </c>
      <c r="BF19" s="51">
        <f>$AR$19*BF39*$B$45</f>
        <v>1477.44</v>
      </c>
      <c r="BG19" s="51">
        <f>$AR$19*BG39*$B$45</f>
        <v>1656.288</v>
      </c>
      <c r="BH19" s="51">
        <f>$AR$19*BH39*$B$45</f>
        <v>1441.1520000000003</v>
      </c>
      <c r="BI19" s="51">
        <f>$AR$19*BI39*$B$45</f>
        <v>1717.5240000000001</v>
      </c>
      <c r="BJ19" s="51">
        <f>$AR$19*BJ39*$B$45</f>
        <v>1483.2720000000002</v>
      </c>
      <c r="BK19" s="51">
        <f>$AR$19*BK39*$B$45</f>
        <v>2284.8480000000004</v>
      </c>
      <c r="BL19" s="51">
        <f>$AR$19*BL39*$B$45</f>
        <v>2306.232</v>
      </c>
      <c r="BM19" s="51">
        <f>$AR$19*BM39*$B$45</f>
        <v>1856.52</v>
      </c>
      <c r="BN19" s="51">
        <f>$AR$19*BN39*$B$45</f>
        <v>1744.7400000000002</v>
      </c>
      <c r="BO19" s="51">
        <f>$AR$19*BO39*$B$45</f>
        <v>1807.596</v>
      </c>
      <c r="BP19" s="51">
        <f>$AR$19*BP39*$B$45</f>
        <v>1769.364</v>
      </c>
      <c r="BQ19" s="51">
        <f>$AR$19*BQ39*$B$45</f>
        <v>1914.192</v>
      </c>
      <c r="BR19" s="51">
        <f>$AR$19*BR39*$B$45</f>
        <v>1789.1280000000002</v>
      </c>
      <c r="BS19" s="51">
        <f>$AR$19*BS39*$B$45</f>
        <v>1302.804</v>
      </c>
      <c r="BT19" s="51">
        <f>$AR$19*BT39*$B$45</f>
        <v>1649.4840000000004</v>
      </c>
      <c r="BU19" s="51">
        <f>$AR$19*BU39*$B$45</f>
        <v>1590.8400000000001</v>
      </c>
      <c r="BV19" s="51">
        <f>$AR$19*BV39*$B$45</f>
        <v>1458.0000000000002</v>
      </c>
      <c r="BW19" s="7" t="s">
        <v>46</v>
      </c>
      <c r="BX19" s="17">
        <v>0.40813328912466834</v>
      </c>
      <c r="BY19" s="31">
        <v>0.28</v>
      </c>
      <c r="BZ19" s="21">
        <f>$BY$19*BZ39*$B$45</f>
        <v>2439.6960000000004</v>
      </c>
      <c r="CA19" s="21">
        <f>$BY$19*CA39*$B$45</f>
        <v>2443.728</v>
      </c>
      <c r="CB19" s="21">
        <f>$BY$19*CB39*$B$45</f>
        <v>2395.008</v>
      </c>
      <c r="CC19" s="21">
        <f>$BY$19*CC39*$B$45</f>
        <v>2490.768</v>
      </c>
      <c r="CD19" s="21">
        <f>$BY$19*CD39*$B$45</f>
        <v>2500.1760000000004</v>
      </c>
      <c r="CE19" s="21">
        <f>$BY$19*CE39*$B$45</f>
        <v>2450.784</v>
      </c>
      <c r="CF19" s="7" t="s">
        <v>46</v>
      </c>
      <c r="CG19" s="17">
        <v>0.40813328912466834</v>
      </c>
      <c r="CH19" s="31">
        <v>0.28</v>
      </c>
      <c r="CI19" s="21">
        <f>$CH$19*CI39*$B$45</f>
        <v>1198.8480000000002</v>
      </c>
      <c r="CJ19" s="21">
        <f>$CH$19*CJ39*$B$45</f>
        <v>2049.9360000000006</v>
      </c>
      <c r="CK19" s="21">
        <f>$CH$19*CK39*$B$45</f>
        <v>2174.928</v>
      </c>
      <c r="CL19" s="21">
        <f>$CH$19*CL39*$B$45</f>
        <v>2162.8320000000003</v>
      </c>
      <c r="CM19" s="21">
        <f>$CH$19*CM39*$B$45</f>
        <v>1381.632</v>
      </c>
      <c r="CN19" s="21">
        <f>$CH$19*CN39*$B$45</f>
        <v>1858.7520000000002</v>
      </c>
      <c r="CO19" s="21">
        <f>$CH$19*CO39*$B$45</f>
        <v>2459.52</v>
      </c>
      <c r="CP19" s="21">
        <f>$CH$19*CP39*$B$45</f>
        <v>2442.384</v>
      </c>
      <c r="CQ19" s="21">
        <f>$CH$19*CQ39*$B$45</f>
        <v>2160.1440000000002</v>
      </c>
      <c r="EP19" s="1"/>
      <c r="EQ19" s="1"/>
      <c r="ER19" s="1"/>
      <c r="ES19" s="1"/>
    </row>
    <row r="20" spans="1:149" ht="49.5" customHeight="1">
      <c r="A20" s="67" t="s">
        <v>28</v>
      </c>
      <c r="B20" s="67"/>
      <c r="C20" s="67"/>
      <c r="D20" s="67"/>
      <c r="E20" s="67"/>
      <c r="F20" s="67"/>
      <c r="G20" s="10" t="s">
        <v>19</v>
      </c>
      <c r="H20" s="17">
        <v>12.083350464190978</v>
      </c>
      <c r="I20" s="31">
        <v>0.68</v>
      </c>
      <c r="J20" s="38">
        <f>$I$20*J39*$B$45</f>
        <v>5678.544000000001</v>
      </c>
      <c r="K20" s="10" t="s">
        <v>19</v>
      </c>
      <c r="L20" s="17">
        <v>12.083350464190978</v>
      </c>
      <c r="M20" s="31">
        <v>0.68</v>
      </c>
      <c r="N20" s="38">
        <f>$M$20*N39*$B$45</f>
        <v>4948.224</v>
      </c>
      <c r="O20" s="38">
        <f>$M$20*O39*$B$45</f>
        <v>5468.832</v>
      </c>
      <c r="P20" s="10" t="s">
        <v>19</v>
      </c>
      <c r="Q20" s="17">
        <v>12.083350464190978</v>
      </c>
      <c r="R20" s="9">
        <v>0.66</v>
      </c>
      <c r="S20" s="51">
        <f>$R$20*S39*$B$45</f>
        <v>4403.52</v>
      </c>
      <c r="T20" s="51">
        <f aca="true" t="shared" si="14" ref="T20:Z20">$R$20*T39*$B$45</f>
        <v>3321.6479999999997</v>
      </c>
      <c r="U20" s="51">
        <f t="shared" si="14"/>
        <v>1642.6080000000002</v>
      </c>
      <c r="V20" s="51">
        <f t="shared" si="14"/>
        <v>5723.784000000001</v>
      </c>
      <c r="W20" s="51">
        <f t="shared" si="14"/>
        <v>5663.592000000001</v>
      </c>
      <c r="X20" s="51">
        <f t="shared" si="14"/>
        <v>4143.744000000001</v>
      </c>
      <c r="Y20" s="51">
        <f t="shared" si="14"/>
        <v>4215.024000000001</v>
      </c>
      <c r="Z20" s="51">
        <f t="shared" si="14"/>
        <v>4097.016</v>
      </c>
      <c r="AA20" s="10" t="s">
        <v>19</v>
      </c>
      <c r="AB20" s="31">
        <v>0.68</v>
      </c>
      <c r="AC20" s="18">
        <f aca="true" t="shared" si="15" ref="AC20:AO20">$AB$20*AC39*$B$45</f>
        <v>2711.568</v>
      </c>
      <c r="AD20" s="18">
        <f t="shared" si="15"/>
        <v>4275.84</v>
      </c>
      <c r="AE20" s="18">
        <f t="shared" si="15"/>
        <v>4341.936000000001</v>
      </c>
      <c r="AF20" s="18">
        <f t="shared" si="15"/>
        <v>4508.400000000001</v>
      </c>
      <c r="AG20" s="18">
        <f t="shared" si="15"/>
        <v>5222.400000000001</v>
      </c>
      <c r="AH20" s="18">
        <f t="shared" si="15"/>
        <v>4361.52</v>
      </c>
      <c r="AI20" s="18">
        <f t="shared" si="15"/>
        <v>4356.624</v>
      </c>
      <c r="AJ20" s="18">
        <f t="shared" si="15"/>
        <v>4339.487999999999</v>
      </c>
      <c r="AK20" s="18">
        <f t="shared" si="15"/>
        <v>839.6640000000001</v>
      </c>
      <c r="AL20" s="18">
        <f t="shared" si="15"/>
        <v>4296.240000000001</v>
      </c>
      <c r="AM20" s="18">
        <f t="shared" si="15"/>
        <v>5976.384</v>
      </c>
      <c r="AN20" s="18">
        <f t="shared" si="15"/>
        <v>2806.224</v>
      </c>
      <c r="AO20" s="18">
        <f t="shared" si="15"/>
        <v>5186.496</v>
      </c>
      <c r="AP20" s="10" t="s">
        <v>19</v>
      </c>
      <c r="AQ20" s="17">
        <v>12.083350464190978</v>
      </c>
      <c r="AR20" s="9">
        <v>0.66</v>
      </c>
      <c r="AS20" s="18">
        <f>$AR$20*AS39*$B$45</f>
        <v>4135.032</v>
      </c>
      <c r="AT20" s="18">
        <f>$AR$20*AT39*$B$45</f>
        <v>2620.728</v>
      </c>
      <c r="AU20" s="18">
        <f>$AR$20*AU39*$B$45</f>
        <v>2658.744</v>
      </c>
      <c r="AV20" s="18">
        <f>$AR$20*AV39*$B$45</f>
        <v>4133.448</v>
      </c>
      <c r="AW20" s="18">
        <f>$AR$20*AW39*$B$45</f>
        <v>4084.344</v>
      </c>
      <c r="AX20" s="18">
        <f>$AR$20*AX39*$B$45</f>
        <v>4119.192</v>
      </c>
      <c r="AY20" s="18">
        <f>$AR$20*AY39*$B$45</f>
        <v>5724.576</v>
      </c>
      <c r="AZ20" s="18">
        <f>$AR$20*AZ39*$B$45</f>
        <v>6200.568000000001</v>
      </c>
      <c r="BA20" s="18">
        <f>$AR$20*BA39*$B$45</f>
        <v>4060.5840000000007</v>
      </c>
      <c r="BB20" s="18">
        <f>$AR$20*BB39*$B$45</f>
        <v>3557.6639999999998</v>
      </c>
      <c r="BC20" s="18">
        <f>$AR$20*BC39*$B$45</f>
        <v>3359.6639999999998</v>
      </c>
      <c r="BD20" s="18">
        <f>$AR$20*BD39*$B$45</f>
        <v>3510.1440000000002</v>
      </c>
      <c r="BE20" s="51">
        <f>$AR$20*BE39*$B$45</f>
        <v>3525.192</v>
      </c>
      <c r="BF20" s="51">
        <f>$AR$20*BF39*$B$45</f>
        <v>3611.5200000000004</v>
      </c>
      <c r="BG20" s="51">
        <f>$AR$20*BG39*$B$45</f>
        <v>4048.7039999999997</v>
      </c>
      <c r="BH20" s="51">
        <f>$AR$20*BH39*$B$45</f>
        <v>3522.8160000000007</v>
      </c>
      <c r="BI20" s="51">
        <f>$AR$20*BI39*$B$45</f>
        <v>4198.392000000001</v>
      </c>
      <c r="BJ20" s="51">
        <f>$AR$20*BJ39*$B$45</f>
        <v>3625.7760000000003</v>
      </c>
      <c r="BK20" s="51">
        <f>$AR$20*BK39*$B$45</f>
        <v>5585.184000000001</v>
      </c>
      <c r="BL20" s="51">
        <f>$AR$20*BL39*$B$45</f>
        <v>5637.456</v>
      </c>
      <c r="BM20" s="51">
        <f>$AR$20*BM39*$B$45</f>
        <v>4538.16</v>
      </c>
      <c r="BN20" s="51">
        <f>$AR$20*BN39*$B$45</f>
        <v>4264.92</v>
      </c>
      <c r="BO20" s="51">
        <f>$AR$20*BO39*$B$45</f>
        <v>4418.568</v>
      </c>
      <c r="BP20" s="51">
        <f>$AR$20*BP39*$B$45</f>
        <v>4325.112000000001</v>
      </c>
      <c r="BQ20" s="51">
        <f>$AR$20*BQ39*$B$45</f>
        <v>4679.136</v>
      </c>
      <c r="BR20" s="51">
        <f>$AR$20*BR39*$B$45</f>
        <v>4373.424000000001</v>
      </c>
      <c r="BS20" s="51">
        <f>$AR$20*BS39*$B$45</f>
        <v>3184.6320000000005</v>
      </c>
      <c r="BT20" s="51">
        <f>$AR$20*BT39*$B$45</f>
        <v>4032.072</v>
      </c>
      <c r="BU20" s="51">
        <f>$AR$20*BU39*$B$45</f>
        <v>3888.7200000000003</v>
      </c>
      <c r="BV20" s="51">
        <f>$AR$20*BV39*$B$45</f>
        <v>3564</v>
      </c>
      <c r="BW20" s="10" t="s">
        <v>19</v>
      </c>
      <c r="BX20" s="17">
        <v>12.083350464190978</v>
      </c>
      <c r="BY20" s="31">
        <v>0.68</v>
      </c>
      <c r="BZ20" s="21">
        <f>$BY$20*BZ39*$B$45</f>
        <v>5924.976000000001</v>
      </c>
      <c r="CA20" s="21">
        <f>$BY$20*CA39*$B$45</f>
        <v>5934.768</v>
      </c>
      <c r="CB20" s="21">
        <f>$BY$20*CB39*$B$45</f>
        <v>5816.448</v>
      </c>
      <c r="CC20" s="21">
        <f>$BY$20*CC39*$B$45</f>
        <v>6049.008</v>
      </c>
      <c r="CD20" s="21">
        <f>$BY$20*CD39*$B$45</f>
        <v>6071.856000000001</v>
      </c>
      <c r="CE20" s="21">
        <f>$BY$20*CE39*$B$45</f>
        <v>5951.904</v>
      </c>
      <c r="CF20" s="10" t="s">
        <v>19</v>
      </c>
      <c r="CG20" s="17">
        <v>12.083350464190978</v>
      </c>
      <c r="CH20" s="31">
        <v>0.68</v>
      </c>
      <c r="CI20" s="21">
        <f>$CH$20*CI39*$B$45</f>
        <v>2911.4880000000003</v>
      </c>
      <c r="CJ20" s="21">
        <f>$CH$20*CJ39*$B$45</f>
        <v>4978.416000000001</v>
      </c>
      <c r="CK20" s="21">
        <f>$CH$20*CK39*$B$45</f>
        <v>5281.968</v>
      </c>
      <c r="CL20" s="21">
        <f>$CH$20*CL39*$B$45</f>
        <v>5252.592000000001</v>
      </c>
      <c r="CM20" s="21">
        <f>$CH$20*CM39*$B$45</f>
        <v>3355.392</v>
      </c>
      <c r="CN20" s="21">
        <f>$CH$20*CN39*$B$45</f>
        <v>4514.112000000001</v>
      </c>
      <c r="CO20" s="21">
        <f>$CH$20*CO39*$B$45</f>
        <v>5973.120000000001</v>
      </c>
      <c r="CP20" s="21">
        <f>$CH$20*CP39*$B$45</f>
        <v>5931.504000000001</v>
      </c>
      <c r="CQ20" s="21">
        <f>$CH$20*CQ39*$B$45</f>
        <v>5246.064</v>
      </c>
      <c r="EP20" s="1"/>
      <c r="EQ20" s="1"/>
      <c r="ER20" s="1"/>
      <c r="ES20" s="1"/>
    </row>
    <row r="21" spans="1:149" ht="12.75">
      <c r="A21" s="67" t="s">
        <v>29</v>
      </c>
      <c r="B21" s="67"/>
      <c r="C21" s="67"/>
      <c r="D21" s="67"/>
      <c r="E21" s="67"/>
      <c r="F21" s="67"/>
      <c r="G21" s="7" t="s">
        <v>47</v>
      </c>
      <c r="H21" s="17">
        <v>7.994505494505494</v>
      </c>
      <c r="I21" s="31">
        <v>0.23</v>
      </c>
      <c r="J21" s="38">
        <f>$I$21*J39*$B$45</f>
        <v>1920.6839999999997</v>
      </c>
      <c r="K21" s="7" t="s">
        <v>47</v>
      </c>
      <c r="L21" s="17">
        <v>7.994505494505494</v>
      </c>
      <c r="M21" s="31">
        <v>0.23</v>
      </c>
      <c r="N21" s="38">
        <f>$M$21*N39*$B$45</f>
        <v>1673.6640000000002</v>
      </c>
      <c r="O21" s="38">
        <f>$M$21*O39*$B$45</f>
        <v>1849.7520000000002</v>
      </c>
      <c r="P21" s="7" t="s">
        <v>47</v>
      </c>
      <c r="Q21" s="17">
        <v>7.994505494505494</v>
      </c>
      <c r="R21" s="9">
        <v>0.23</v>
      </c>
      <c r="S21" s="51">
        <f>$R$21*S39*$B$45</f>
        <v>1534.5600000000002</v>
      </c>
      <c r="T21" s="51">
        <f aca="true" t="shared" si="16" ref="T21:Z21">$R$21*T39*$B$45</f>
        <v>1157.544</v>
      </c>
      <c r="U21" s="51">
        <f t="shared" si="16"/>
        <v>572.4240000000001</v>
      </c>
      <c r="V21" s="51">
        <f t="shared" si="16"/>
        <v>1994.652</v>
      </c>
      <c r="W21" s="51">
        <f t="shared" si="16"/>
        <v>1973.6760000000002</v>
      </c>
      <c r="X21" s="51">
        <f t="shared" si="16"/>
        <v>1444.0320000000002</v>
      </c>
      <c r="Y21" s="51">
        <f t="shared" si="16"/>
        <v>1468.8720000000003</v>
      </c>
      <c r="Z21" s="51">
        <f t="shared" si="16"/>
        <v>1427.748</v>
      </c>
      <c r="AA21" s="7" t="s">
        <v>47</v>
      </c>
      <c r="AB21" s="31">
        <v>0.23</v>
      </c>
      <c r="AC21" s="18">
        <f aca="true" t="shared" si="17" ref="AC21:AO21">$AB$21*AC39*$B$45</f>
        <v>917.148</v>
      </c>
      <c r="AD21" s="18">
        <f t="shared" si="17"/>
        <v>1446.2400000000002</v>
      </c>
      <c r="AE21" s="18">
        <f t="shared" si="17"/>
        <v>1468.596</v>
      </c>
      <c r="AF21" s="18">
        <f t="shared" si="17"/>
        <v>1524.9</v>
      </c>
      <c r="AG21" s="18">
        <f t="shared" si="17"/>
        <v>1766.4</v>
      </c>
      <c r="AH21" s="18">
        <f t="shared" si="17"/>
        <v>1475.22</v>
      </c>
      <c r="AI21" s="18">
        <f t="shared" si="17"/>
        <v>1473.5639999999999</v>
      </c>
      <c r="AJ21" s="18">
        <f t="shared" si="17"/>
        <v>1467.768</v>
      </c>
      <c r="AK21" s="18">
        <f t="shared" si="17"/>
        <v>284.004</v>
      </c>
      <c r="AL21" s="18">
        <f t="shared" si="17"/>
        <v>1453.1399999999999</v>
      </c>
      <c r="AM21" s="18">
        <f t="shared" si="17"/>
        <v>2021.424</v>
      </c>
      <c r="AN21" s="18">
        <f t="shared" si="17"/>
        <v>949.164</v>
      </c>
      <c r="AO21" s="18">
        <f t="shared" si="17"/>
        <v>1754.2560000000003</v>
      </c>
      <c r="AP21" s="7" t="s">
        <v>47</v>
      </c>
      <c r="AQ21" s="17">
        <v>7.994505494505494</v>
      </c>
      <c r="AR21" s="9">
        <v>0.23</v>
      </c>
      <c r="AS21" s="18">
        <f>$AR$21*AS39*$B$45</f>
        <v>1440.996</v>
      </c>
      <c r="AT21" s="18">
        <f>$AR$21*AT39*$B$45</f>
        <v>913.284</v>
      </c>
      <c r="AU21" s="18">
        <f>$AR$21*AU39*$B$45</f>
        <v>926.5319999999999</v>
      </c>
      <c r="AV21" s="18">
        <f>$AR$21*AV39*$B$45</f>
        <v>1440.444</v>
      </c>
      <c r="AW21" s="18">
        <f>$AR$21*AW39*$B$45</f>
        <v>1423.3320000000003</v>
      </c>
      <c r="AX21" s="18">
        <f>$AR$21*AX39*$B$45</f>
        <v>1435.476</v>
      </c>
      <c r="AY21" s="18">
        <f>$AR$21*AY39*$B$45</f>
        <v>1994.9279999999999</v>
      </c>
      <c r="AZ21" s="18">
        <f>$AR$21*AZ39*$B$45</f>
        <v>2160.804</v>
      </c>
      <c r="BA21" s="18">
        <f>$AR$21*BA39*$B$45</f>
        <v>1415.0520000000001</v>
      </c>
      <c r="BB21" s="18">
        <f>$AR$21*BB39*$B$45</f>
        <v>1239.792</v>
      </c>
      <c r="BC21" s="18">
        <f>$AR$21*BC39*$B$45</f>
        <v>1170.792</v>
      </c>
      <c r="BD21" s="18">
        <f>$AR$21*BD39*$B$45</f>
        <v>1223.232</v>
      </c>
      <c r="BE21" s="51">
        <f>$AR$21*BE39*$B$45</f>
        <v>1228.476</v>
      </c>
      <c r="BF21" s="51">
        <f>$AR$21*BF39*$B$45</f>
        <v>1258.5600000000002</v>
      </c>
      <c r="BG21" s="51">
        <f>$AR$21*BG39*$B$45</f>
        <v>1410.912</v>
      </c>
      <c r="BH21" s="51">
        <f>$AR$21*BH39*$B$45</f>
        <v>1227.6480000000001</v>
      </c>
      <c r="BI21" s="51">
        <f>$AR$21*BI39*$B$45</f>
        <v>1463.0760000000002</v>
      </c>
      <c r="BJ21" s="51">
        <f>$AR$21*BJ39*$B$45</f>
        <v>1263.5280000000002</v>
      </c>
      <c r="BK21" s="51">
        <f>$AR$21*BK39*$B$45</f>
        <v>1946.3520000000003</v>
      </c>
      <c r="BL21" s="51">
        <f>$AR$21*BL39*$B$45</f>
        <v>1964.568</v>
      </c>
      <c r="BM21" s="51">
        <f>$AR$21*BM39*$B$45</f>
        <v>1581.48</v>
      </c>
      <c r="BN21" s="51">
        <f>$AR$21*BN39*$B$45</f>
        <v>1486.26</v>
      </c>
      <c r="BO21" s="51">
        <f>$AR$21*BO39*$B$45</f>
        <v>1539.804</v>
      </c>
      <c r="BP21" s="51">
        <f>$AR$21*BP39*$B$45</f>
        <v>1507.236</v>
      </c>
      <c r="BQ21" s="51">
        <f>$AR$21*BQ39*$B$45</f>
        <v>1630.6079999999997</v>
      </c>
      <c r="BR21" s="51">
        <f>$AR$21*BR39*$B$45</f>
        <v>1524.0720000000001</v>
      </c>
      <c r="BS21" s="51">
        <f>$AR$21*BS39*$B$45</f>
        <v>1109.796</v>
      </c>
      <c r="BT21" s="51">
        <f>$AR$21*BT39*$B$45</f>
        <v>1405.116</v>
      </c>
      <c r="BU21" s="51">
        <f>$AR$21*BU39*$B$45</f>
        <v>1355.16</v>
      </c>
      <c r="BV21" s="51">
        <f>$AR$21*BV39*$B$45</f>
        <v>1242</v>
      </c>
      <c r="BW21" s="7" t="s">
        <v>47</v>
      </c>
      <c r="BX21" s="17">
        <v>7.994505494505494</v>
      </c>
      <c r="BY21" s="31">
        <v>0.23</v>
      </c>
      <c r="BZ21" s="21">
        <f>$BY$21*BZ39*$B$45</f>
        <v>2004.036</v>
      </c>
      <c r="CA21" s="21">
        <f>$BY$21*CA39*$B$45</f>
        <v>2007.348</v>
      </c>
      <c r="CB21" s="21">
        <f>$BY$21*CB39*$B$45</f>
        <v>1967.328</v>
      </c>
      <c r="CC21" s="21">
        <f>$BY$21*CC39*$B$45</f>
        <v>2045.9879999999998</v>
      </c>
      <c r="CD21" s="21">
        <f>$BY$21*CD39*$B$45</f>
        <v>2053.716</v>
      </c>
      <c r="CE21" s="21">
        <f>$BY$21*CE39*$B$45</f>
        <v>2013.144</v>
      </c>
      <c r="CF21" s="7" t="s">
        <v>47</v>
      </c>
      <c r="CG21" s="17">
        <v>7.994505494505494</v>
      </c>
      <c r="CH21" s="31">
        <v>0.23</v>
      </c>
      <c r="CI21" s="21">
        <f>$CH$21*CI39*$B$45</f>
        <v>984.768</v>
      </c>
      <c r="CJ21" s="21">
        <f>$CH$21*CJ39*$B$45</f>
        <v>1683.8760000000002</v>
      </c>
      <c r="CK21" s="21">
        <f>$CH$21*CK39*$B$45</f>
        <v>1786.5479999999998</v>
      </c>
      <c r="CL21" s="21">
        <f>$CH$21*CL39*$B$45</f>
        <v>1776.612</v>
      </c>
      <c r="CM21" s="21">
        <f>$CH$21*CM39*$B$45</f>
        <v>1134.912</v>
      </c>
      <c r="CN21" s="21">
        <f>$CH$21*CN39*$B$45</f>
        <v>1526.8320000000003</v>
      </c>
      <c r="CO21" s="21">
        <f>$CH$21*CO39*$B$45</f>
        <v>2020.3200000000002</v>
      </c>
      <c r="CP21" s="21">
        <f>$CH$21*CP39*$B$45</f>
        <v>2006.2440000000001</v>
      </c>
      <c r="CQ21" s="21">
        <f>$CH$21*CQ39*$B$45</f>
        <v>1774.404</v>
      </c>
      <c r="EP21" s="1"/>
      <c r="EQ21" s="1"/>
      <c r="ER21" s="1"/>
      <c r="ES21" s="1"/>
    </row>
    <row r="22" spans="1:149" ht="12.75">
      <c r="A22" s="67" t="s">
        <v>30</v>
      </c>
      <c r="B22" s="67"/>
      <c r="C22" s="67"/>
      <c r="D22" s="67"/>
      <c r="E22" s="67"/>
      <c r="F22" s="67"/>
      <c r="G22" s="7" t="s">
        <v>46</v>
      </c>
      <c r="H22" s="17">
        <v>7.994505494505494</v>
      </c>
      <c r="I22" s="31">
        <v>2.74</v>
      </c>
      <c r="J22" s="38">
        <f>$I$22*J39*$B$45</f>
        <v>22881.192000000003</v>
      </c>
      <c r="K22" s="7" t="s">
        <v>46</v>
      </c>
      <c r="L22" s="17">
        <v>7.994505494505494</v>
      </c>
      <c r="M22" s="31">
        <v>2.96</v>
      </c>
      <c r="N22" s="38">
        <f>$M$22*N39*$B$45</f>
        <v>21539.328</v>
      </c>
      <c r="O22" s="38">
        <f>$M$22*O39*$B$45</f>
        <v>23805.504</v>
      </c>
      <c r="P22" s="7" t="s">
        <v>46</v>
      </c>
      <c r="Q22" s="17">
        <v>7.994505494505494</v>
      </c>
      <c r="R22" s="9">
        <v>3.05</v>
      </c>
      <c r="S22" s="51">
        <f>$R$22*S39*$B$45</f>
        <v>20349.6</v>
      </c>
      <c r="T22" s="51">
        <f aca="true" t="shared" si="18" ref="T22:Z22">$R$22*T39*$B$45</f>
        <v>15350.039999999997</v>
      </c>
      <c r="U22" s="51">
        <f t="shared" si="18"/>
        <v>7590.839999999999</v>
      </c>
      <c r="V22" s="51">
        <f t="shared" si="18"/>
        <v>26450.82</v>
      </c>
      <c r="W22" s="51">
        <f t="shared" si="18"/>
        <v>26172.659999999996</v>
      </c>
      <c r="X22" s="51">
        <f t="shared" si="18"/>
        <v>19149.12</v>
      </c>
      <c r="Y22" s="51">
        <f t="shared" si="18"/>
        <v>19478.52</v>
      </c>
      <c r="Z22" s="51">
        <f t="shared" si="18"/>
        <v>18933.18</v>
      </c>
      <c r="AA22" s="7" t="s">
        <v>46</v>
      </c>
      <c r="AB22" s="31">
        <v>2.96</v>
      </c>
      <c r="AC22" s="18">
        <f aca="true" t="shared" si="19" ref="AC22:AO22">$AB$22*AC39*$B$45</f>
        <v>11803.296</v>
      </c>
      <c r="AD22" s="18">
        <f t="shared" si="19"/>
        <v>18612.48</v>
      </c>
      <c r="AE22" s="18">
        <f t="shared" si="19"/>
        <v>18900.192000000003</v>
      </c>
      <c r="AF22" s="18">
        <f t="shared" si="19"/>
        <v>19624.800000000003</v>
      </c>
      <c r="AG22" s="18">
        <f t="shared" si="19"/>
        <v>22732.800000000003</v>
      </c>
      <c r="AH22" s="18">
        <f t="shared" si="19"/>
        <v>18985.44</v>
      </c>
      <c r="AI22" s="18">
        <f t="shared" si="19"/>
        <v>18964.127999999997</v>
      </c>
      <c r="AJ22" s="18">
        <f t="shared" si="19"/>
        <v>18889.536</v>
      </c>
      <c r="AK22" s="18">
        <f t="shared" si="19"/>
        <v>3655.008</v>
      </c>
      <c r="AL22" s="18">
        <f t="shared" si="19"/>
        <v>18701.28</v>
      </c>
      <c r="AM22" s="18">
        <f t="shared" si="19"/>
        <v>26014.847999999998</v>
      </c>
      <c r="AN22" s="18">
        <f t="shared" si="19"/>
        <v>12215.328</v>
      </c>
      <c r="AO22" s="18">
        <f t="shared" si="19"/>
        <v>22576.512</v>
      </c>
      <c r="AP22" s="7" t="s">
        <v>52</v>
      </c>
      <c r="AQ22" s="17">
        <v>7.994505494505494</v>
      </c>
      <c r="AR22" s="9">
        <v>3.05</v>
      </c>
      <c r="AS22" s="18">
        <f>$AR$22*AS39*$B$45</f>
        <v>19108.86</v>
      </c>
      <c r="AT22" s="18">
        <f>$AR$22*AT39*$B$45</f>
        <v>12110.939999999999</v>
      </c>
      <c r="AU22" s="18">
        <f>$AR$22*AU39*$B$45</f>
        <v>12286.619999999999</v>
      </c>
      <c r="AV22" s="18">
        <f>$AR$22*AV39*$B$45</f>
        <v>19101.539999999997</v>
      </c>
      <c r="AW22" s="18">
        <f>$AR$22*AW39*$B$45</f>
        <v>18874.62</v>
      </c>
      <c r="AX22" s="18">
        <f>$AR$22*AX39*$B$45</f>
        <v>19035.66</v>
      </c>
      <c r="AY22" s="18">
        <f>$AR$22*AY39*$B$45</f>
        <v>26454.479999999996</v>
      </c>
      <c r="AZ22" s="18">
        <f>$AR$22*AZ39*$B$45</f>
        <v>28654.14</v>
      </c>
      <c r="BA22" s="18">
        <f>$AR$22*BA39*$B$45</f>
        <v>18764.82</v>
      </c>
      <c r="BB22" s="18">
        <f>$AR$22*BB39*$B$45</f>
        <v>16440.72</v>
      </c>
      <c r="BC22" s="18">
        <f>$AR$22*BC39*$B$45</f>
        <v>15525.72</v>
      </c>
      <c r="BD22" s="18">
        <f>$AR$22*BD39*$B$45</f>
        <v>16221.119999999999</v>
      </c>
      <c r="BE22" s="51">
        <f>$AR$22*BE39*$B$45</f>
        <v>16290.66</v>
      </c>
      <c r="BF22" s="51">
        <f>$AR$22*BF39*$B$45</f>
        <v>16689.6</v>
      </c>
      <c r="BG22" s="51">
        <f>$AR$22*BG39*$B$45</f>
        <v>18709.92</v>
      </c>
      <c r="BH22" s="51">
        <f>$AR$22*BH39*$B$45</f>
        <v>16279.679999999998</v>
      </c>
      <c r="BI22" s="51">
        <f>$AR$22*BI39*$B$45</f>
        <v>19401.66</v>
      </c>
      <c r="BJ22" s="51">
        <f>$AR$22*BJ39*$B$45</f>
        <v>16755.48</v>
      </c>
      <c r="BK22" s="51">
        <f>$AR$22*BK39*$B$45</f>
        <v>25810.32</v>
      </c>
      <c r="BL22" s="51">
        <f>$AR$22*BL39*$B$45</f>
        <v>26051.879999999997</v>
      </c>
      <c r="BM22" s="51">
        <f>$AR$22*BM39*$B$45</f>
        <v>20971.8</v>
      </c>
      <c r="BN22" s="51">
        <f>$AR$22*BN39*$B$45</f>
        <v>19709.1</v>
      </c>
      <c r="BO22" s="51">
        <f>$AR$22*BO39*$B$45</f>
        <v>20419.14</v>
      </c>
      <c r="BP22" s="51">
        <f>$AR$22*BP39*$B$45</f>
        <v>19987.260000000002</v>
      </c>
      <c r="BQ22" s="51">
        <f>$AR$22*BQ39*$B$45</f>
        <v>21623.28</v>
      </c>
      <c r="BR22" s="51">
        <f>$AR$22*BR39*$B$45</f>
        <v>20210.52</v>
      </c>
      <c r="BS22" s="51">
        <f>$AR$22*BS39*$B$45</f>
        <v>14716.86</v>
      </c>
      <c r="BT22" s="51">
        <f>$AR$22*BT39*$B$45</f>
        <v>18633.059999999998</v>
      </c>
      <c r="BU22" s="51">
        <f>$AR$22*BU39*$B$45</f>
        <v>17970.6</v>
      </c>
      <c r="BV22" s="51">
        <f>$AR$22*BV39*$B$45</f>
        <v>16470</v>
      </c>
      <c r="BW22" s="7" t="s">
        <v>52</v>
      </c>
      <c r="BX22" s="17">
        <v>7.994505494505494</v>
      </c>
      <c r="BY22" s="31">
        <v>2.85</v>
      </c>
      <c r="BZ22" s="21">
        <f>$BY$22*BZ39*$B$45</f>
        <v>24832.620000000003</v>
      </c>
      <c r="CA22" s="21">
        <f>$BY$22*CA39*$B$45</f>
        <v>24873.659999999996</v>
      </c>
      <c r="CB22" s="21">
        <f>$BY$22*CB39*$B$45</f>
        <v>24377.760000000002</v>
      </c>
      <c r="CC22" s="21">
        <f>$BY$22*CC39*$B$45</f>
        <v>25352.46</v>
      </c>
      <c r="CD22" s="21">
        <f>$BY$22*CD39*$B$45</f>
        <v>25448.22</v>
      </c>
      <c r="CE22" s="21">
        <f>$BY$22*CE39*$B$45</f>
        <v>24945.48</v>
      </c>
      <c r="CF22" s="7" t="s">
        <v>52</v>
      </c>
      <c r="CG22" s="17">
        <v>7.994505494505494</v>
      </c>
      <c r="CH22" s="31">
        <v>2.85</v>
      </c>
      <c r="CI22" s="21">
        <f>$CH$22*CI39*$B$45</f>
        <v>12202.560000000001</v>
      </c>
      <c r="CJ22" s="21">
        <f>$CH$22*CJ39*$B$45</f>
        <v>20865.420000000002</v>
      </c>
      <c r="CK22" s="21">
        <f>$CH$22*CK39*$B$45</f>
        <v>22137.659999999996</v>
      </c>
      <c r="CL22" s="21">
        <f>$CH$22*CL39*$B$45</f>
        <v>22014.540000000005</v>
      </c>
      <c r="CM22" s="21">
        <f>$CH$22*CM39*$B$45</f>
        <v>14063.04</v>
      </c>
      <c r="CN22" s="21">
        <f>$CH$22*CN39*$B$45</f>
        <v>18919.440000000002</v>
      </c>
      <c r="CO22" s="21">
        <f>$CH$22*CO39*$B$45</f>
        <v>25034.4</v>
      </c>
      <c r="CP22" s="21">
        <f>$CH$22*CP39*$B$45</f>
        <v>24859.98</v>
      </c>
      <c r="CQ22" s="21">
        <f>$CH$22*CQ39*$B$45</f>
        <v>21987.18</v>
      </c>
      <c r="EP22" s="1"/>
      <c r="EQ22" s="1"/>
      <c r="ER22" s="1"/>
      <c r="ES22" s="1"/>
    </row>
    <row r="23" spans="1:149" ht="12.75">
      <c r="A23" s="67" t="s">
        <v>31</v>
      </c>
      <c r="B23" s="67"/>
      <c r="C23" s="67"/>
      <c r="D23" s="67"/>
      <c r="E23" s="67"/>
      <c r="F23" s="67"/>
      <c r="G23" s="7" t="s">
        <v>53</v>
      </c>
      <c r="H23" s="17">
        <v>7.994505494505494</v>
      </c>
      <c r="I23" s="31">
        <v>0</v>
      </c>
      <c r="J23" s="38">
        <f>$I$23*J39*$B$45</f>
        <v>0</v>
      </c>
      <c r="K23" s="7" t="s">
        <v>53</v>
      </c>
      <c r="L23" s="17">
        <v>7.994505494505494</v>
      </c>
      <c r="M23" s="31">
        <v>0</v>
      </c>
      <c r="N23" s="38">
        <f>$M$23*N39*$B$45</f>
        <v>0</v>
      </c>
      <c r="O23" s="38">
        <f>$M$23*O39*$B$45</f>
        <v>0</v>
      </c>
      <c r="P23" s="7" t="s">
        <v>46</v>
      </c>
      <c r="Q23" s="17">
        <v>7.994505494505494</v>
      </c>
      <c r="R23" s="9">
        <v>3.85</v>
      </c>
      <c r="S23" s="51">
        <f>$R$23*S39*$B$45</f>
        <v>25687.199999999997</v>
      </c>
      <c r="T23" s="51">
        <f aca="true" t="shared" si="20" ref="T23:Z23">$R$23*T39*$B$45</f>
        <v>19376.28</v>
      </c>
      <c r="U23" s="51">
        <f t="shared" si="20"/>
        <v>9581.880000000001</v>
      </c>
      <c r="V23" s="51">
        <f t="shared" si="20"/>
        <v>33388.740000000005</v>
      </c>
      <c r="W23" s="51">
        <f t="shared" si="20"/>
        <v>33037.62</v>
      </c>
      <c r="X23" s="51">
        <f t="shared" si="20"/>
        <v>24171.840000000004</v>
      </c>
      <c r="Y23" s="51">
        <f t="shared" si="20"/>
        <v>24587.640000000003</v>
      </c>
      <c r="Z23" s="51">
        <f t="shared" si="20"/>
        <v>23899.26</v>
      </c>
      <c r="AA23" s="7" t="s">
        <v>46</v>
      </c>
      <c r="AB23" s="31">
        <v>0</v>
      </c>
      <c r="AC23" s="18">
        <f aca="true" t="shared" si="21" ref="AC23:AO23">$AB$23*AC39*$B$45</f>
        <v>0</v>
      </c>
      <c r="AD23" s="18">
        <f t="shared" si="21"/>
        <v>0</v>
      </c>
      <c r="AE23" s="18">
        <f t="shared" si="21"/>
        <v>0</v>
      </c>
      <c r="AF23" s="18">
        <f t="shared" si="21"/>
        <v>0</v>
      </c>
      <c r="AG23" s="18">
        <f t="shared" si="21"/>
        <v>0</v>
      </c>
      <c r="AH23" s="18">
        <f t="shared" si="21"/>
        <v>0</v>
      </c>
      <c r="AI23" s="18">
        <f t="shared" si="21"/>
        <v>0</v>
      </c>
      <c r="AJ23" s="18">
        <f t="shared" si="21"/>
        <v>0</v>
      </c>
      <c r="AK23" s="18">
        <f t="shared" si="21"/>
        <v>0</v>
      </c>
      <c r="AL23" s="18">
        <f t="shared" si="21"/>
        <v>0</v>
      </c>
      <c r="AM23" s="18">
        <f t="shared" si="21"/>
        <v>0</v>
      </c>
      <c r="AN23" s="18">
        <f t="shared" si="21"/>
        <v>0</v>
      </c>
      <c r="AO23" s="18">
        <f t="shared" si="21"/>
        <v>0</v>
      </c>
      <c r="AP23" s="7" t="s">
        <v>53</v>
      </c>
      <c r="AQ23" s="17">
        <v>7.994505494505494</v>
      </c>
      <c r="AR23" s="9">
        <v>3.85</v>
      </c>
      <c r="AS23" s="18">
        <f>$AR$23*AS39*$B$45</f>
        <v>24121.02</v>
      </c>
      <c r="AT23" s="18">
        <f>$AR$23*AT39*$B$45</f>
        <v>15287.579999999998</v>
      </c>
      <c r="AU23" s="18">
        <f>$AR$23*AU39*$B$45</f>
        <v>15509.34</v>
      </c>
      <c r="AV23" s="18">
        <f>$AR$23*AV39*$B$45</f>
        <v>24111.78</v>
      </c>
      <c r="AW23" s="18">
        <f>$AR$23*AW39*$B$45</f>
        <v>23825.340000000004</v>
      </c>
      <c r="AX23" s="18">
        <f>$AR$23*AX39*$B$45</f>
        <v>24028.620000000003</v>
      </c>
      <c r="AY23" s="18">
        <f>$AR$23*AY39*$B$45</f>
        <v>33393.36</v>
      </c>
      <c r="AZ23" s="18">
        <f>$AR$23*AZ39*$B$45</f>
        <v>36169.979999999996</v>
      </c>
      <c r="BA23" s="18">
        <f>$AR$23*BA39*$B$45</f>
        <v>23686.74</v>
      </c>
      <c r="BB23" s="18">
        <f>$AR$23*BB39*$B$45</f>
        <v>20753.04</v>
      </c>
      <c r="BC23" s="18">
        <f>$AR$23*BC39*$B$45</f>
        <v>19598.04</v>
      </c>
      <c r="BD23" s="18">
        <f>$AR$23*BD39*$B$45</f>
        <v>20475.84</v>
      </c>
      <c r="BE23" s="51">
        <f>$AR$23*BE39*$B$45</f>
        <v>20563.620000000003</v>
      </c>
      <c r="BF23" s="51">
        <f>$AR$23*BF39*$B$45</f>
        <v>21067.2</v>
      </c>
      <c r="BG23" s="51">
        <f>$AR$23*BG39*$B$45</f>
        <v>23617.44</v>
      </c>
      <c r="BH23" s="51">
        <f>$AR$23*BH39*$B$45</f>
        <v>20549.760000000002</v>
      </c>
      <c r="BI23" s="51">
        <f>$AR$23*BI39*$B$45</f>
        <v>24490.620000000003</v>
      </c>
      <c r="BJ23" s="51">
        <f>$AR$23*BJ39*$B$45</f>
        <v>21150.36</v>
      </c>
      <c r="BK23" s="51">
        <f>$AR$23*BK39*$B$45</f>
        <v>32580.240000000005</v>
      </c>
      <c r="BL23" s="51">
        <f>$AR$23*BL39*$B$45</f>
        <v>32885.159999999996</v>
      </c>
      <c r="BM23" s="51">
        <f>$AR$23*BM39*$B$45</f>
        <v>26472.600000000002</v>
      </c>
      <c r="BN23" s="51">
        <f>$AR$23*BN39*$B$45</f>
        <v>24878.699999999997</v>
      </c>
      <c r="BO23" s="51">
        <f>$AR$23*BO39*$B$45</f>
        <v>25774.98</v>
      </c>
      <c r="BP23" s="51">
        <f>$AR$23*BP39*$B$45</f>
        <v>25229.82</v>
      </c>
      <c r="BQ23" s="51">
        <f>$AR$23*BQ39*$B$45</f>
        <v>27294.96</v>
      </c>
      <c r="BR23" s="51">
        <f>$AR$23*BR39*$B$45</f>
        <v>25511.640000000003</v>
      </c>
      <c r="BS23" s="51">
        <f>$AR$23*BS39*$B$45</f>
        <v>18577.02</v>
      </c>
      <c r="BT23" s="51">
        <f>$AR$23*BT39*$B$45</f>
        <v>23520.420000000002</v>
      </c>
      <c r="BU23" s="51">
        <f>$AR$23*BU39*$B$45</f>
        <v>22684.2</v>
      </c>
      <c r="BV23" s="51">
        <f>$AR$23*BV39*$B$45</f>
        <v>20790</v>
      </c>
      <c r="BW23" s="7" t="s">
        <v>53</v>
      </c>
      <c r="BX23" s="17">
        <v>7.994505494505494</v>
      </c>
      <c r="BY23" s="31">
        <v>0</v>
      </c>
      <c r="BZ23" s="21">
        <f>$BY$23*BZ39*$B$45</f>
        <v>0</v>
      </c>
      <c r="CA23" s="21">
        <f>$BY$23*CA39*$B$45</f>
        <v>0</v>
      </c>
      <c r="CB23" s="21">
        <f>$BY$23*CB39*$B$45</f>
        <v>0</v>
      </c>
      <c r="CC23" s="21">
        <f>$BY$23*CC39*$B$45</f>
        <v>0</v>
      </c>
      <c r="CD23" s="21">
        <f>$BY$23*CD39*$B$45</f>
        <v>0</v>
      </c>
      <c r="CE23" s="21">
        <f>$BY$23*CE39*$B$45</f>
        <v>0</v>
      </c>
      <c r="CF23" s="7" t="s">
        <v>53</v>
      </c>
      <c r="CG23" s="17">
        <v>7.994505494505494</v>
      </c>
      <c r="CH23" s="31">
        <v>0</v>
      </c>
      <c r="CI23" s="21">
        <f>$CH$23*CI39*$B$45</f>
        <v>0</v>
      </c>
      <c r="CJ23" s="21">
        <f>$CH$23*CJ39*$B$45</f>
        <v>0</v>
      </c>
      <c r="CK23" s="21">
        <f>$CH$23*CK39*$B$45</f>
        <v>0</v>
      </c>
      <c r="CL23" s="21">
        <f>$CH$23*CL39*$B$45</f>
        <v>0</v>
      </c>
      <c r="CM23" s="21">
        <f>$CH$23*CM39*$B$45</f>
        <v>0</v>
      </c>
      <c r="CN23" s="21">
        <f>$CH$23*CN39*$B$45</f>
        <v>0</v>
      </c>
      <c r="CO23" s="21">
        <f>$CH$23*CO39*$B$45</f>
        <v>0</v>
      </c>
      <c r="CP23" s="21">
        <f>$CH$23*CP39*$B$45</f>
        <v>0</v>
      </c>
      <c r="CQ23" s="21">
        <f>$CH$23*CQ39*$B$45</f>
        <v>0</v>
      </c>
      <c r="EP23" s="1"/>
      <c r="EQ23" s="1"/>
      <c r="ER23" s="1"/>
      <c r="ES23" s="1"/>
    </row>
    <row r="24" spans="1:149" ht="13.5" customHeight="1">
      <c r="A24" s="68" t="s">
        <v>20</v>
      </c>
      <c r="B24" s="68"/>
      <c r="C24" s="68"/>
      <c r="D24" s="68"/>
      <c r="E24" s="68"/>
      <c r="F24" s="68"/>
      <c r="G24" s="8"/>
      <c r="H24" s="19">
        <f>SUM(H25:H28)</f>
        <v>33.76989389920425</v>
      </c>
      <c r="I24" s="32">
        <f>SUM(I25:I28)</f>
        <v>7.04</v>
      </c>
      <c r="J24" s="39">
        <f>SUM(J25:J28)</f>
        <v>58789.63199999999</v>
      </c>
      <c r="K24" s="8"/>
      <c r="L24" s="19">
        <f>SUM(L25:L28)</f>
        <v>33.76989389920425</v>
      </c>
      <c r="M24" s="32">
        <f>SUM(M25:M28)</f>
        <v>7.04</v>
      </c>
      <c r="N24" s="39">
        <f>SUM(N25:N28)</f>
        <v>51228.672</v>
      </c>
      <c r="O24" s="39">
        <f>SUM(O25:O28)</f>
        <v>56618.49600000001</v>
      </c>
      <c r="P24" s="8"/>
      <c r="Q24" s="19">
        <f aca="true" t="shared" si="22" ref="Q24:Z24">SUM(Q25:Q28)</f>
        <v>33.76989389920425</v>
      </c>
      <c r="R24" s="27">
        <f t="shared" si="22"/>
        <v>4.07</v>
      </c>
      <c r="S24" s="52">
        <f t="shared" si="22"/>
        <v>27155.04</v>
      </c>
      <c r="T24" s="52">
        <f>SUM(T25:T28)</f>
        <v>20483.495999999996</v>
      </c>
      <c r="U24" s="52">
        <f>SUM(U25:U28)</f>
        <v>10129.416000000001</v>
      </c>
      <c r="V24" s="52">
        <f>SUM(V25:V28)</f>
        <v>35296.668000000005</v>
      </c>
      <c r="W24" s="52">
        <f t="shared" si="22"/>
        <v>34925.484000000004</v>
      </c>
      <c r="X24" s="52">
        <f>SUM(X25:X28)</f>
        <v>25553.088</v>
      </c>
      <c r="Y24" s="52">
        <f t="shared" si="22"/>
        <v>25992.648</v>
      </c>
      <c r="Z24" s="52">
        <f t="shared" si="22"/>
        <v>25264.932</v>
      </c>
      <c r="AA24" s="8"/>
      <c r="AB24" s="32">
        <f aca="true" t="shared" si="23" ref="AB24:AO24">SUM(AB25:AB28)</f>
        <v>6.5</v>
      </c>
      <c r="AC24" s="16">
        <f t="shared" si="23"/>
        <v>25919.4</v>
      </c>
      <c r="AD24" s="16">
        <f t="shared" si="23"/>
        <v>40872</v>
      </c>
      <c r="AE24" s="16">
        <f t="shared" si="23"/>
        <v>41503.8</v>
      </c>
      <c r="AF24" s="16">
        <f t="shared" si="23"/>
        <v>43094.99999999999</v>
      </c>
      <c r="AG24" s="16">
        <f t="shared" si="23"/>
        <v>49919.99999999999</v>
      </c>
      <c r="AH24" s="16">
        <f t="shared" si="23"/>
        <v>41691.00000000001</v>
      </c>
      <c r="AI24" s="16">
        <f t="shared" si="23"/>
        <v>41644.19999999999</v>
      </c>
      <c r="AJ24" s="16">
        <f t="shared" si="23"/>
        <v>41480.399999999994</v>
      </c>
      <c r="AK24" s="16">
        <f t="shared" si="23"/>
        <v>8026.2</v>
      </c>
      <c r="AL24" s="16">
        <f t="shared" si="23"/>
        <v>41067</v>
      </c>
      <c r="AM24" s="16">
        <f t="shared" si="23"/>
        <v>57127.2</v>
      </c>
      <c r="AN24" s="16">
        <f t="shared" si="23"/>
        <v>26824.199999999997</v>
      </c>
      <c r="AO24" s="16">
        <f t="shared" si="23"/>
        <v>49576.8</v>
      </c>
      <c r="AP24" s="8"/>
      <c r="AQ24" s="19">
        <f aca="true" t="shared" si="24" ref="AQ24:BD24">SUM(AQ25:AQ28)</f>
        <v>33.76989389920425</v>
      </c>
      <c r="AR24" s="27">
        <f t="shared" si="24"/>
        <v>3.09</v>
      </c>
      <c r="AS24" s="16">
        <f t="shared" si="24"/>
        <v>19359.467999999997</v>
      </c>
      <c r="AT24" s="16">
        <f t="shared" si="24"/>
        <v>12269.771999999999</v>
      </c>
      <c r="AU24" s="16">
        <f t="shared" si="24"/>
        <v>12447.756</v>
      </c>
      <c r="AV24" s="16">
        <f t="shared" si="24"/>
        <v>19352.051999999996</v>
      </c>
      <c r="AW24" s="16">
        <f t="shared" si="24"/>
        <v>19122.156</v>
      </c>
      <c r="AX24" s="16">
        <f t="shared" si="24"/>
        <v>19285.308</v>
      </c>
      <c r="AY24" s="16">
        <f>SUM(AY25:AY28)</f>
        <v>26801.424</v>
      </c>
      <c r="AZ24" s="16">
        <f>SUM(AZ25:AZ28)</f>
        <v>29029.932</v>
      </c>
      <c r="BA24" s="16">
        <f>SUM(BA25:BA28)</f>
        <v>19010.916000000005</v>
      </c>
      <c r="BB24" s="16">
        <f t="shared" si="24"/>
        <v>16656.336</v>
      </c>
      <c r="BC24" s="16">
        <f t="shared" si="24"/>
        <v>15729.335999999998</v>
      </c>
      <c r="BD24" s="16">
        <f t="shared" si="24"/>
        <v>16433.856</v>
      </c>
      <c r="BE24" s="53">
        <f aca="true" t="shared" si="25" ref="BE24:BV24">SUM(BE25:BE28)</f>
        <v>16504.308</v>
      </c>
      <c r="BF24" s="53">
        <f t="shared" si="25"/>
        <v>16908.48</v>
      </c>
      <c r="BG24" s="53">
        <f t="shared" si="25"/>
        <v>18955.296</v>
      </c>
      <c r="BH24" s="53">
        <f t="shared" si="25"/>
        <v>16493.184</v>
      </c>
      <c r="BI24" s="53">
        <f t="shared" si="25"/>
        <v>19656.108</v>
      </c>
      <c r="BJ24" s="53">
        <f t="shared" si="25"/>
        <v>16975.224000000002</v>
      </c>
      <c r="BK24" s="53">
        <f t="shared" si="25"/>
        <v>26148.816</v>
      </c>
      <c r="BL24" s="53">
        <f t="shared" si="25"/>
        <v>26393.544</v>
      </c>
      <c r="BM24" s="53">
        <f t="shared" si="25"/>
        <v>21246.84</v>
      </c>
      <c r="BN24" s="53">
        <f t="shared" si="25"/>
        <v>19967.579999999998</v>
      </c>
      <c r="BO24" s="53">
        <f t="shared" si="25"/>
        <v>20686.932</v>
      </c>
      <c r="BP24" s="53">
        <f t="shared" si="25"/>
        <v>20249.388000000003</v>
      </c>
      <c r="BQ24" s="53">
        <f t="shared" si="25"/>
        <v>21906.863999999998</v>
      </c>
      <c r="BR24" s="53">
        <f t="shared" si="25"/>
        <v>20475.576</v>
      </c>
      <c r="BS24" s="53">
        <f t="shared" si="25"/>
        <v>14909.868</v>
      </c>
      <c r="BT24" s="53">
        <f t="shared" si="25"/>
        <v>18877.428000000004</v>
      </c>
      <c r="BU24" s="53">
        <f t="shared" si="25"/>
        <v>18206.28</v>
      </c>
      <c r="BV24" s="53">
        <f t="shared" si="25"/>
        <v>16686</v>
      </c>
      <c r="BW24" s="8"/>
      <c r="BX24" s="19">
        <f aca="true" t="shared" si="26" ref="BX24:CE24">SUM(BX25:BX28)</f>
        <v>33.76989389920425</v>
      </c>
      <c r="BY24" s="32">
        <f t="shared" si="26"/>
        <v>7.68</v>
      </c>
      <c r="BZ24" s="22">
        <f t="shared" si="26"/>
        <v>66917.37599999999</v>
      </c>
      <c r="CA24" s="22">
        <f t="shared" si="26"/>
        <v>67027.968</v>
      </c>
      <c r="CB24" s="22">
        <f t="shared" si="26"/>
        <v>65691.64799999999</v>
      </c>
      <c r="CC24" s="22">
        <f t="shared" si="26"/>
        <v>68318.208</v>
      </c>
      <c r="CD24" s="22">
        <f t="shared" si="26"/>
        <v>68576.256</v>
      </c>
      <c r="CE24" s="22">
        <f t="shared" si="26"/>
        <v>67221.504</v>
      </c>
      <c r="CF24" s="8"/>
      <c r="CG24" s="19">
        <f>SUM(CG25:CG28)</f>
        <v>33.76989389920425</v>
      </c>
      <c r="CH24" s="32">
        <f>SUM(CH25:CH28)</f>
        <v>7.68</v>
      </c>
      <c r="CI24" s="22">
        <f>SUM(CI25:CI28)</f>
        <v>32882.687999999995</v>
      </c>
      <c r="CJ24" s="22">
        <f aca="true" t="shared" si="27" ref="CJ24:CQ24">SUM(CJ25:CJ28)</f>
        <v>56226.816</v>
      </c>
      <c r="CK24" s="22">
        <f t="shared" si="27"/>
        <v>59655.168</v>
      </c>
      <c r="CL24" s="22">
        <f t="shared" si="27"/>
        <v>59323.39200000001</v>
      </c>
      <c r="CM24" s="22">
        <f t="shared" si="27"/>
        <v>37896.192</v>
      </c>
      <c r="CN24" s="22">
        <f t="shared" si="27"/>
        <v>50982.912000000004</v>
      </c>
      <c r="CO24" s="22">
        <f t="shared" si="27"/>
        <v>67461.12</v>
      </c>
      <c r="CP24" s="22">
        <f t="shared" si="27"/>
        <v>66991.104</v>
      </c>
      <c r="CQ24" s="22">
        <f t="shared" si="27"/>
        <v>59249.664</v>
      </c>
      <c r="EP24" s="1"/>
      <c r="EQ24" s="1"/>
      <c r="ER24" s="1"/>
      <c r="ES24" s="1"/>
    </row>
    <row r="25" spans="1:149" ht="12.75">
      <c r="A25" s="67" t="s">
        <v>32</v>
      </c>
      <c r="B25" s="67"/>
      <c r="C25" s="67"/>
      <c r="D25" s="67"/>
      <c r="E25" s="67"/>
      <c r="F25" s="67"/>
      <c r="G25" s="7" t="s">
        <v>21</v>
      </c>
      <c r="H25" s="17">
        <v>0.3445907540735127</v>
      </c>
      <c r="I25" s="31">
        <v>0</v>
      </c>
      <c r="J25" s="38">
        <f>$I$25*J39*$B$45</f>
        <v>0</v>
      </c>
      <c r="K25" s="7" t="s">
        <v>21</v>
      </c>
      <c r="L25" s="17">
        <v>0.3445907540735127</v>
      </c>
      <c r="M25" s="31">
        <v>0</v>
      </c>
      <c r="N25" s="38">
        <f>$I$25*N39*$B$45</f>
        <v>0</v>
      </c>
      <c r="O25" s="38">
        <f>$I$25*O39*$B$45</f>
        <v>0</v>
      </c>
      <c r="P25" s="7" t="s">
        <v>21</v>
      </c>
      <c r="Q25" s="17">
        <v>0.3445907540735127</v>
      </c>
      <c r="R25" s="9">
        <v>0</v>
      </c>
      <c r="S25" s="51">
        <f aca="true" t="shared" si="28" ref="S25:Z25">R25*$S$39*$B$45</f>
        <v>0</v>
      </c>
      <c r="T25" s="51">
        <f t="shared" si="28"/>
        <v>0</v>
      </c>
      <c r="U25" s="51">
        <f t="shared" si="28"/>
        <v>0</v>
      </c>
      <c r="V25" s="51">
        <f t="shared" si="28"/>
        <v>0</v>
      </c>
      <c r="W25" s="51">
        <f t="shared" si="28"/>
        <v>0</v>
      </c>
      <c r="X25" s="51">
        <f t="shared" si="28"/>
        <v>0</v>
      </c>
      <c r="Y25" s="51">
        <f t="shared" si="28"/>
        <v>0</v>
      </c>
      <c r="Z25" s="51">
        <f t="shared" si="28"/>
        <v>0</v>
      </c>
      <c r="AA25" s="7" t="s">
        <v>21</v>
      </c>
      <c r="AB25" s="31">
        <v>0</v>
      </c>
      <c r="AC25" s="18">
        <f aca="true" t="shared" si="29" ref="AC25:AO25">$AB$25*AC39*$B$45</f>
        <v>0</v>
      </c>
      <c r="AD25" s="18">
        <f t="shared" si="29"/>
        <v>0</v>
      </c>
      <c r="AE25" s="18">
        <f t="shared" si="29"/>
        <v>0</v>
      </c>
      <c r="AF25" s="18">
        <f t="shared" si="29"/>
        <v>0</v>
      </c>
      <c r="AG25" s="18">
        <f t="shared" si="29"/>
        <v>0</v>
      </c>
      <c r="AH25" s="18">
        <f t="shared" si="29"/>
        <v>0</v>
      </c>
      <c r="AI25" s="18">
        <f t="shared" si="29"/>
        <v>0</v>
      </c>
      <c r="AJ25" s="18">
        <f t="shared" si="29"/>
        <v>0</v>
      </c>
      <c r="AK25" s="18">
        <f t="shared" si="29"/>
        <v>0</v>
      </c>
      <c r="AL25" s="18">
        <f t="shared" si="29"/>
        <v>0</v>
      </c>
      <c r="AM25" s="18">
        <f t="shared" si="29"/>
        <v>0</v>
      </c>
      <c r="AN25" s="18">
        <f t="shared" si="29"/>
        <v>0</v>
      </c>
      <c r="AO25" s="18">
        <f t="shared" si="29"/>
        <v>0</v>
      </c>
      <c r="AP25" s="7" t="s">
        <v>21</v>
      </c>
      <c r="AQ25" s="17">
        <v>0.3445907540735127</v>
      </c>
      <c r="AR25" s="9">
        <v>0</v>
      </c>
      <c r="AS25" s="18">
        <f aca="true" t="shared" si="30" ref="AS25:BV25">$AB$25*AS39*$B$45</f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51">
        <f t="shared" si="30"/>
        <v>0</v>
      </c>
      <c r="BF25" s="51">
        <f t="shared" si="30"/>
        <v>0</v>
      </c>
      <c r="BG25" s="51">
        <f t="shared" si="30"/>
        <v>0</v>
      </c>
      <c r="BH25" s="51">
        <f t="shared" si="30"/>
        <v>0</v>
      </c>
      <c r="BI25" s="51">
        <f t="shared" si="30"/>
        <v>0</v>
      </c>
      <c r="BJ25" s="51">
        <f t="shared" si="30"/>
        <v>0</v>
      </c>
      <c r="BK25" s="51">
        <f t="shared" si="30"/>
        <v>0</v>
      </c>
      <c r="BL25" s="51">
        <f t="shared" si="30"/>
        <v>0</v>
      </c>
      <c r="BM25" s="51">
        <f t="shared" si="30"/>
        <v>0</v>
      </c>
      <c r="BN25" s="51">
        <f t="shared" si="30"/>
        <v>0</v>
      </c>
      <c r="BO25" s="51">
        <f t="shared" si="30"/>
        <v>0</v>
      </c>
      <c r="BP25" s="51">
        <f t="shared" si="30"/>
        <v>0</v>
      </c>
      <c r="BQ25" s="51">
        <f t="shared" si="30"/>
        <v>0</v>
      </c>
      <c r="BR25" s="51">
        <f t="shared" si="30"/>
        <v>0</v>
      </c>
      <c r="BS25" s="51">
        <f t="shared" si="30"/>
        <v>0</v>
      </c>
      <c r="BT25" s="51">
        <f t="shared" si="30"/>
        <v>0</v>
      </c>
      <c r="BU25" s="51">
        <f t="shared" si="30"/>
        <v>0</v>
      </c>
      <c r="BV25" s="51">
        <f t="shared" si="30"/>
        <v>0</v>
      </c>
      <c r="BW25" s="7" t="s">
        <v>21</v>
      </c>
      <c r="BX25" s="17">
        <v>0.3445907540735127</v>
      </c>
      <c r="BY25" s="31">
        <v>0</v>
      </c>
      <c r="BZ25" s="21">
        <f>$BY$25*BZ39*$B$45</f>
        <v>0</v>
      </c>
      <c r="CA25" s="21">
        <f>$BY$25*CA39*$B$45</f>
        <v>0</v>
      </c>
      <c r="CB25" s="21">
        <f>$BY$25*CB39*$B$45</f>
        <v>0</v>
      </c>
      <c r="CC25" s="21">
        <f>$BY$25*CC39*$B$45</f>
        <v>0</v>
      </c>
      <c r="CD25" s="21">
        <f>$BY$25*CD39*$B$45</f>
        <v>0</v>
      </c>
      <c r="CE25" s="21">
        <f>$BY$25*CE39*$B$45</f>
        <v>0</v>
      </c>
      <c r="CF25" s="7" t="s">
        <v>21</v>
      </c>
      <c r="CG25" s="17">
        <v>0.3445907540735127</v>
      </c>
      <c r="CH25" s="31">
        <v>0</v>
      </c>
      <c r="CI25" s="21">
        <f>$CH$25*CI39*$B$45</f>
        <v>0</v>
      </c>
      <c r="CJ25" s="21">
        <f>$CH$25*CJ39*$B$45</f>
        <v>0</v>
      </c>
      <c r="CK25" s="21">
        <f>$CH$25*CK39*$B$45</f>
        <v>0</v>
      </c>
      <c r="CL25" s="21">
        <f>$CH$25*CL39*$B$45</f>
        <v>0</v>
      </c>
      <c r="CM25" s="21">
        <f>$CH$25*CM39*$B$45</f>
        <v>0</v>
      </c>
      <c r="CN25" s="21">
        <f>$CH$25*CN39*$B$45</f>
        <v>0</v>
      </c>
      <c r="CO25" s="21">
        <f>$CH$25*CO39*$B$45</f>
        <v>0</v>
      </c>
      <c r="CP25" s="21">
        <f>$CH$25*CP39*$B$45</f>
        <v>0</v>
      </c>
      <c r="CQ25" s="21">
        <f>$CH$25*CQ39*$B$45</f>
        <v>0</v>
      </c>
      <c r="EP25" s="1"/>
      <c r="EQ25" s="1"/>
      <c r="ER25" s="1"/>
      <c r="ES25" s="1"/>
    </row>
    <row r="26" spans="1:149" ht="37.5" customHeight="1">
      <c r="A26" s="69" t="s">
        <v>33</v>
      </c>
      <c r="B26" s="69"/>
      <c r="C26" s="69"/>
      <c r="D26" s="69"/>
      <c r="E26" s="69"/>
      <c r="F26" s="69"/>
      <c r="G26" s="7" t="s">
        <v>48</v>
      </c>
      <c r="H26" s="17">
        <v>7.580996589617279</v>
      </c>
      <c r="I26" s="9">
        <v>0.35</v>
      </c>
      <c r="J26" s="38">
        <f>$I$26*J39*$B$45</f>
        <v>2922.7799999999997</v>
      </c>
      <c r="K26" s="7" t="s">
        <v>48</v>
      </c>
      <c r="L26" s="17">
        <v>7.580996589617279</v>
      </c>
      <c r="M26" s="9">
        <v>0.35</v>
      </c>
      <c r="N26" s="38">
        <f>$M$26*N39*$B$45</f>
        <v>2546.8799999999997</v>
      </c>
      <c r="O26" s="38">
        <f>$M$26*O39*$B$45</f>
        <v>2814.84</v>
      </c>
      <c r="P26" s="7" t="s">
        <v>48</v>
      </c>
      <c r="Q26" s="17">
        <v>7.580996589617279</v>
      </c>
      <c r="R26" s="9">
        <v>0.47</v>
      </c>
      <c r="S26" s="51">
        <f>$R$26*S39*$B$45</f>
        <v>3135.84</v>
      </c>
      <c r="T26" s="51">
        <f aca="true" t="shared" si="31" ref="T26:Z26">$R$26*T39*$B$45</f>
        <v>2365.4159999999997</v>
      </c>
      <c r="U26" s="51">
        <f t="shared" si="31"/>
        <v>1169.7359999999999</v>
      </c>
      <c r="V26" s="51">
        <f t="shared" si="31"/>
        <v>4076.028</v>
      </c>
      <c r="W26" s="51">
        <f t="shared" si="31"/>
        <v>4033.1639999999998</v>
      </c>
      <c r="X26" s="51">
        <f t="shared" si="31"/>
        <v>2950.848</v>
      </c>
      <c r="Y26" s="51">
        <f t="shared" si="31"/>
        <v>3001.608</v>
      </c>
      <c r="Z26" s="51">
        <f t="shared" si="31"/>
        <v>2917.5719999999997</v>
      </c>
      <c r="AA26" s="7" t="s">
        <v>48</v>
      </c>
      <c r="AB26" s="9">
        <v>0.53</v>
      </c>
      <c r="AC26" s="18">
        <f aca="true" t="shared" si="32" ref="AC26:AO26">$AB$26*AC39*$B$45</f>
        <v>2113.4280000000003</v>
      </c>
      <c r="AD26" s="18">
        <f t="shared" si="32"/>
        <v>3332.6400000000003</v>
      </c>
      <c r="AE26" s="18">
        <f t="shared" si="32"/>
        <v>3384.1560000000004</v>
      </c>
      <c r="AF26" s="18">
        <f t="shared" si="32"/>
        <v>3513.8999999999996</v>
      </c>
      <c r="AG26" s="18">
        <f t="shared" si="32"/>
        <v>4070.4000000000005</v>
      </c>
      <c r="AH26" s="18">
        <f t="shared" si="32"/>
        <v>3399.42</v>
      </c>
      <c r="AI26" s="18">
        <f t="shared" si="32"/>
        <v>3395.604</v>
      </c>
      <c r="AJ26" s="18">
        <f t="shared" si="32"/>
        <v>3382.2479999999996</v>
      </c>
      <c r="AK26" s="18">
        <f t="shared" si="32"/>
        <v>654.4440000000001</v>
      </c>
      <c r="AL26" s="18">
        <f t="shared" si="32"/>
        <v>3348.54</v>
      </c>
      <c r="AM26" s="18">
        <f t="shared" si="32"/>
        <v>4658.064</v>
      </c>
      <c r="AN26" s="18">
        <f t="shared" si="32"/>
        <v>2187.2039999999997</v>
      </c>
      <c r="AO26" s="18">
        <f t="shared" si="32"/>
        <v>4042.4160000000006</v>
      </c>
      <c r="AP26" s="7" t="s">
        <v>48</v>
      </c>
      <c r="AQ26" s="17">
        <v>7.580996589617279</v>
      </c>
      <c r="AR26" s="9">
        <v>0.11</v>
      </c>
      <c r="AS26" s="18">
        <f>$AR$26*AS39*$B$45</f>
        <v>689.172</v>
      </c>
      <c r="AT26" s="18">
        <f>$AR$26*AT39*$B$45</f>
        <v>436.788</v>
      </c>
      <c r="AU26" s="18">
        <f>$AR$26*AU39*$B$45</f>
        <v>443.124</v>
      </c>
      <c r="AV26" s="18">
        <f>$AR$26*AV39*$B$45</f>
        <v>688.908</v>
      </c>
      <c r="AW26" s="18">
        <f>$AR$26*AW39*$B$45</f>
        <v>680.724</v>
      </c>
      <c r="AX26" s="18">
        <f>$AR$26*AX39*$B$45</f>
        <v>686.532</v>
      </c>
      <c r="AY26" s="18">
        <f>$AR$26*AY39*$B$45</f>
        <v>954.096</v>
      </c>
      <c r="AZ26" s="18">
        <f>$AR$26*AZ39*$B$45</f>
        <v>1033.4279999999999</v>
      </c>
      <c r="BA26" s="18">
        <f>$AR$26*BA39*$B$45</f>
        <v>676.7640000000001</v>
      </c>
      <c r="BB26" s="18">
        <f>$AR$26*BB39*$B$45</f>
        <v>592.944</v>
      </c>
      <c r="BC26" s="18">
        <f>$AR$26*BC39*$B$45</f>
        <v>559.944</v>
      </c>
      <c r="BD26" s="18">
        <f>$AR$26*BD39*$B$45</f>
        <v>585.024</v>
      </c>
      <c r="BE26" s="51">
        <f>$AR$26*BE39*$B$45</f>
        <v>587.532</v>
      </c>
      <c r="BF26" s="51">
        <f>$AR$26*BF39*$B$45</f>
        <v>601.9200000000001</v>
      </c>
      <c r="BG26" s="51">
        <f>$AR$26*BG39*$B$45</f>
        <v>674.784</v>
      </c>
      <c r="BH26" s="51">
        <f>$AR$26*BH39*$B$45</f>
        <v>587.1360000000001</v>
      </c>
      <c r="BI26" s="51">
        <f>$AR$26*BI39*$B$45</f>
        <v>699.732</v>
      </c>
      <c r="BJ26" s="51">
        <f>$AR$26*BJ39*$B$45</f>
        <v>604.296</v>
      </c>
      <c r="BK26" s="51">
        <f>$AR$26*BK39*$B$45</f>
        <v>930.864</v>
      </c>
      <c r="BL26" s="51">
        <f>$AR$26*BL39*$B$45</f>
        <v>939.576</v>
      </c>
      <c r="BM26" s="51">
        <f>$AR$26*BM39*$B$45</f>
        <v>756.36</v>
      </c>
      <c r="BN26" s="51">
        <f>$AR$26*BN39*$B$45</f>
        <v>710.8199999999999</v>
      </c>
      <c r="BO26" s="51">
        <f>$AR$26*BO39*$B$45</f>
        <v>736.428</v>
      </c>
      <c r="BP26" s="51">
        <f>$AR$26*BP39*$B$45</f>
        <v>720.8520000000001</v>
      </c>
      <c r="BQ26" s="51">
        <f>$AR$26*BQ39*$B$45</f>
        <v>779.856</v>
      </c>
      <c r="BR26" s="51">
        <f>$AR$26*BR39*$B$45</f>
        <v>728.904</v>
      </c>
      <c r="BS26" s="51">
        <f>$AR$26*BS39*$B$45</f>
        <v>530.772</v>
      </c>
      <c r="BT26" s="51">
        <f>$AR$26*BT39*$B$45</f>
        <v>672.0120000000001</v>
      </c>
      <c r="BU26" s="51">
        <f>$AR$26*BU39*$B$45</f>
        <v>648.12</v>
      </c>
      <c r="BV26" s="51">
        <f>$AR$26*BV39*$B$45</f>
        <v>594</v>
      </c>
      <c r="BW26" s="7" t="s">
        <v>48</v>
      </c>
      <c r="BX26" s="17">
        <v>7.580996589617279</v>
      </c>
      <c r="BY26" s="9">
        <v>1.89</v>
      </c>
      <c r="BZ26" s="21">
        <f>$BY$26*BZ39*$B$45</f>
        <v>16467.948</v>
      </c>
      <c r="CA26" s="21">
        <f>$BY$26*CA39*$B$45</f>
        <v>16495.163999999997</v>
      </c>
      <c r="CB26" s="21">
        <f>$BY$26*CB39*$B$45</f>
        <v>16166.303999999996</v>
      </c>
      <c r="CC26" s="21">
        <f>$BY$26*CC39*$B$45</f>
        <v>16812.683999999997</v>
      </c>
      <c r="CD26" s="21">
        <f>$BY$26*CD39*$B$45</f>
        <v>16876.188</v>
      </c>
      <c r="CE26" s="21">
        <f>$BY$26*CE39*$B$45</f>
        <v>16542.791999999998</v>
      </c>
      <c r="CF26" s="7" t="s">
        <v>48</v>
      </c>
      <c r="CG26" s="17">
        <v>7.580996589617279</v>
      </c>
      <c r="CH26" s="9">
        <v>1.89</v>
      </c>
      <c r="CI26" s="21">
        <f>$CH$26*CI39*$B$45</f>
        <v>8092.224</v>
      </c>
      <c r="CJ26" s="21">
        <f>$CH$26*CJ39*$B$45</f>
        <v>13837.068</v>
      </c>
      <c r="CK26" s="21">
        <f>$CH$26*CK39*$B$45</f>
        <v>14680.764</v>
      </c>
      <c r="CL26" s="21">
        <f>$CH$26*CL39*$B$45</f>
        <v>14599.116000000002</v>
      </c>
      <c r="CM26" s="21">
        <f>$CH$26*CM39*$B$45</f>
        <v>9326.016</v>
      </c>
      <c r="CN26" s="21">
        <f>$CH$26*CN39*$B$45</f>
        <v>12546.576000000001</v>
      </c>
      <c r="CO26" s="21">
        <f>$CH$26*CO39*$B$45</f>
        <v>16601.760000000002</v>
      </c>
      <c r="CP26" s="21">
        <f>$CH$26*CP39*$B$45</f>
        <v>16486.091999999997</v>
      </c>
      <c r="CQ26" s="21">
        <f>$CH$26*CQ39*$B$45</f>
        <v>14580.971999999998</v>
      </c>
      <c r="EP26" s="1"/>
      <c r="EQ26" s="1"/>
      <c r="ER26" s="1"/>
      <c r="ES26" s="1"/>
    </row>
    <row r="27" spans="1:149" ht="66.75" customHeight="1">
      <c r="A27" s="69" t="s">
        <v>34</v>
      </c>
      <c r="B27" s="69"/>
      <c r="C27" s="69"/>
      <c r="D27" s="69"/>
      <c r="E27" s="69"/>
      <c r="F27" s="69"/>
      <c r="G27" s="10" t="s">
        <v>22</v>
      </c>
      <c r="H27" s="20">
        <v>2.067544524441076</v>
      </c>
      <c r="I27" s="31">
        <v>0.04</v>
      </c>
      <c r="J27" s="40">
        <f>$I$27*J39*$B$45</f>
        <v>334.032</v>
      </c>
      <c r="K27" s="10" t="s">
        <v>22</v>
      </c>
      <c r="L27" s="20">
        <v>2.067544524441076</v>
      </c>
      <c r="M27" s="31">
        <v>0.04</v>
      </c>
      <c r="N27" s="40">
        <f>$M$27*N39*$B$45</f>
        <v>291.072</v>
      </c>
      <c r="O27" s="40">
        <f>$M$27*O39*$B$45</f>
        <v>321.696</v>
      </c>
      <c r="P27" s="10" t="s">
        <v>22</v>
      </c>
      <c r="Q27" s="20">
        <v>2.067544524441076</v>
      </c>
      <c r="R27" s="9">
        <v>0.04</v>
      </c>
      <c r="S27" s="51">
        <f>$R$27*S39*$B$45</f>
        <v>266.88</v>
      </c>
      <c r="T27" s="51">
        <f aca="true" t="shared" si="33" ref="T27:Z27">$R$27*T39*$B$45</f>
        <v>201.312</v>
      </c>
      <c r="U27" s="51">
        <f t="shared" si="33"/>
        <v>99.55200000000002</v>
      </c>
      <c r="V27" s="51">
        <f t="shared" si="33"/>
        <v>346.896</v>
      </c>
      <c r="W27" s="51">
        <f t="shared" si="33"/>
        <v>343.24800000000005</v>
      </c>
      <c r="X27" s="51">
        <f t="shared" si="33"/>
        <v>251.13600000000002</v>
      </c>
      <c r="Y27" s="51">
        <f t="shared" si="33"/>
        <v>255.45600000000005</v>
      </c>
      <c r="Z27" s="51">
        <f t="shared" si="33"/>
        <v>248.304</v>
      </c>
      <c r="AA27" s="10" t="s">
        <v>22</v>
      </c>
      <c r="AB27" s="31">
        <v>0.04</v>
      </c>
      <c r="AC27" s="18">
        <f aca="true" t="shared" si="34" ref="AC27:AO27">$AB$27*AC39*$B$45</f>
        <v>159.50400000000002</v>
      </c>
      <c r="AD27" s="18">
        <f t="shared" si="34"/>
        <v>251.52</v>
      </c>
      <c r="AE27" s="18">
        <f t="shared" si="34"/>
        <v>255.40800000000002</v>
      </c>
      <c r="AF27" s="18">
        <f t="shared" si="34"/>
        <v>265.20000000000005</v>
      </c>
      <c r="AG27" s="18">
        <f t="shared" si="34"/>
        <v>307.20000000000005</v>
      </c>
      <c r="AH27" s="18">
        <f t="shared" si="34"/>
        <v>256.56</v>
      </c>
      <c r="AI27" s="18">
        <f t="shared" si="34"/>
        <v>256.272</v>
      </c>
      <c r="AJ27" s="18">
        <f t="shared" si="34"/>
        <v>255.26399999999998</v>
      </c>
      <c r="AK27" s="18">
        <f t="shared" si="34"/>
        <v>49.39200000000001</v>
      </c>
      <c r="AL27" s="18">
        <f t="shared" si="34"/>
        <v>252.71999999999997</v>
      </c>
      <c r="AM27" s="18">
        <f t="shared" si="34"/>
        <v>351.552</v>
      </c>
      <c r="AN27" s="18">
        <f t="shared" si="34"/>
        <v>165.072</v>
      </c>
      <c r="AO27" s="18">
        <f t="shared" si="34"/>
        <v>305.088</v>
      </c>
      <c r="AP27" s="10" t="s">
        <v>22</v>
      </c>
      <c r="AQ27" s="20">
        <v>2.067544524441076</v>
      </c>
      <c r="AR27" s="9">
        <v>0.04</v>
      </c>
      <c r="AS27" s="18">
        <f>$AR$27*AS39*$B$45</f>
        <v>250.608</v>
      </c>
      <c r="AT27" s="18">
        <f>$AR$27*AT39*$B$45</f>
        <v>158.832</v>
      </c>
      <c r="AU27" s="18">
        <f>$AR$27*AU39*$B$45</f>
        <v>161.136</v>
      </c>
      <c r="AV27" s="18">
        <f>$AR$27*AV39*$B$45</f>
        <v>250.512</v>
      </c>
      <c r="AW27" s="18">
        <f>$AR$27*AW39*$B$45</f>
        <v>247.53600000000006</v>
      </c>
      <c r="AX27" s="18">
        <f>$AR$27*AX39*$B$45</f>
        <v>249.64800000000002</v>
      </c>
      <c r="AY27" s="18">
        <f>$AR$27*AY39*$B$45</f>
        <v>346.94399999999996</v>
      </c>
      <c r="AZ27" s="18">
        <f>$AR$27*AZ39*$B$45</f>
        <v>375.792</v>
      </c>
      <c r="BA27" s="18">
        <f>$AR$27*BA39*$B$45</f>
        <v>246.09600000000003</v>
      </c>
      <c r="BB27" s="18">
        <f>$AR$27*BB39*$B$45</f>
        <v>215.61599999999999</v>
      </c>
      <c r="BC27" s="18">
        <f>$AR$27*BC39*$B$45</f>
        <v>203.61599999999999</v>
      </c>
      <c r="BD27" s="18">
        <f>$AR$27*BD39*$B$45</f>
        <v>212.73600000000002</v>
      </c>
      <c r="BE27" s="54">
        <f>$AR$27*BE39*$B$45</f>
        <v>213.64800000000002</v>
      </c>
      <c r="BF27" s="54">
        <f>$AR$27*BF39*$B$45</f>
        <v>218.88000000000002</v>
      </c>
      <c r="BG27" s="54">
        <f>$AR$27*BG39*$B$45</f>
        <v>245.376</v>
      </c>
      <c r="BH27" s="54">
        <f>$AR$27*BH39*$B$45</f>
        <v>213.50400000000002</v>
      </c>
      <c r="BI27" s="54">
        <f>$AR$27*BI39*$B$45</f>
        <v>254.448</v>
      </c>
      <c r="BJ27" s="54">
        <f>$AR$27*BJ39*$B$45</f>
        <v>219.74400000000003</v>
      </c>
      <c r="BK27" s="54">
        <f>$AR$27*BK39*$B$45</f>
        <v>338.49600000000004</v>
      </c>
      <c r="BL27" s="54">
        <f>$AR$27*BL39*$B$45</f>
        <v>341.664</v>
      </c>
      <c r="BM27" s="54">
        <f>$AR$27*BM39*$B$45</f>
        <v>275.04</v>
      </c>
      <c r="BN27" s="54">
        <f>$AR$27*BN39*$B$45</f>
        <v>258.48</v>
      </c>
      <c r="BO27" s="54">
        <f>$AR$27*BO39*$B$45</f>
        <v>267.792</v>
      </c>
      <c r="BP27" s="54">
        <f>$AR$27*BP39*$B$45</f>
        <v>262.12800000000004</v>
      </c>
      <c r="BQ27" s="54">
        <f>$AR$27*BQ39*$B$45</f>
        <v>283.58399999999995</v>
      </c>
      <c r="BR27" s="54">
        <f>$AR$27*BR39*$B$45</f>
        <v>265.05600000000004</v>
      </c>
      <c r="BS27" s="54">
        <f>$AR$27*BS39*$B$45</f>
        <v>193.00799999999998</v>
      </c>
      <c r="BT27" s="54">
        <f>$AR$27*BT39*$B$45</f>
        <v>244.368</v>
      </c>
      <c r="BU27" s="54">
        <f>$AR$27*BU39*$B$45</f>
        <v>235.68</v>
      </c>
      <c r="BV27" s="54">
        <f>$AR$27*BV39*$B$45</f>
        <v>216</v>
      </c>
      <c r="BW27" s="10" t="s">
        <v>22</v>
      </c>
      <c r="BX27" s="20">
        <v>2.067544524441076</v>
      </c>
      <c r="BY27" s="31">
        <v>0.04</v>
      </c>
      <c r="BZ27" s="21">
        <f>$BY$27*BZ39*$B$45</f>
        <v>348.528</v>
      </c>
      <c r="CA27" s="21">
        <f>$BY$27*CA39*$B$45</f>
        <v>349.104</v>
      </c>
      <c r="CB27" s="21">
        <f>$BY$27*CB39*$B$45</f>
        <v>342.144</v>
      </c>
      <c r="CC27" s="21">
        <f>$BY$27*CC39*$B$45</f>
        <v>355.82399999999996</v>
      </c>
      <c r="CD27" s="21">
        <f>$BY$27*CD39*$B$45</f>
        <v>357.168</v>
      </c>
      <c r="CE27" s="21">
        <f>$BY$27*CE39*$B$45</f>
        <v>350.11199999999997</v>
      </c>
      <c r="CF27" s="10" t="s">
        <v>22</v>
      </c>
      <c r="CG27" s="20">
        <v>2.067544524441076</v>
      </c>
      <c r="CH27" s="31">
        <v>0.04</v>
      </c>
      <c r="CI27" s="21">
        <f>$CH$27*CI39*$B$45</f>
        <v>171.264</v>
      </c>
      <c r="CJ27" s="21">
        <f>$CH$27*CJ39*$B$45</f>
        <v>292.848</v>
      </c>
      <c r="CK27" s="21">
        <f>$CH$27*CK39*$B$45</f>
        <v>310.704</v>
      </c>
      <c r="CL27" s="21">
        <f>$CH$27*CL39*$B$45</f>
        <v>308.976</v>
      </c>
      <c r="CM27" s="21">
        <f>$CH$27*CM39*$B$45</f>
        <v>197.376</v>
      </c>
      <c r="CN27" s="21">
        <f>$CH$27*CN39*$B$45</f>
        <v>265.53600000000006</v>
      </c>
      <c r="CO27" s="21">
        <f>$CH$27*CO39*$B$45</f>
        <v>351.36</v>
      </c>
      <c r="CP27" s="21">
        <f>$CH$27*CP39*$B$45</f>
        <v>348.91200000000003</v>
      </c>
      <c r="CQ27" s="21">
        <f>$CH$27*CQ39*$B$45</f>
        <v>308.592</v>
      </c>
      <c r="EP27" s="1"/>
      <c r="EQ27" s="1"/>
      <c r="ER27" s="1"/>
      <c r="ES27" s="1"/>
    </row>
    <row r="28" spans="1:149" ht="68.25" customHeight="1">
      <c r="A28" s="69" t="s">
        <v>35</v>
      </c>
      <c r="B28" s="69"/>
      <c r="C28" s="69"/>
      <c r="D28" s="69"/>
      <c r="E28" s="69"/>
      <c r="F28" s="69"/>
      <c r="G28" s="7" t="s">
        <v>48</v>
      </c>
      <c r="H28" s="17">
        <v>23.776762031072376</v>
      </c>
      <c r="I28" s="31">
        <v>6.65</v>
      </c>
      <c r="J28" s="38">
        <f>$I$28*J39*$B$45</f>
        <v>55532.81999999999</v>
      </c>
      <c r="K28" s="7" t="s">
        <v>48</v>
      </c>
      <c r="L28" s="17">
        <v>23.776762031072376</v>
      </c>
      <c r="M28" s="31">
        <v>6.65</v>
      </c>
      <c r="N28" s="38">
        <f>$M$28*N39*$B$45</f>
        <v>48390.72</v>
      </c>
      <c r="O28" s="38">
        <f>$M$28*O39*$B$45</f>
        <v>53481.96000000001</v>
      </c>
      <c r="P28" s="7" t="s">
        <v>48</v>
      </c>
      <c r="Q28" s="17">
        <v>23.776762031072376</v>
      </c>
      <c r="R28" s="9">
        <v>3.56</v>
      </c>
      <c r="S28" s="51">
        <f>$R$28*S39*$B$45</f>
        <v>23752.32</v>
      </c>
      <c r="T28" s="51">
        <f aca="true" t="shared" si="35" ref="T28:Z28">$R$28*T39*$B$45</f>
        <v>17916.767999999996</v>
      </c>
      <c r="U28" s="51">
        <f t="shared" si="35"/>
        <v>8860.128</v>
      </c>
      <c r="V28" s="51">
        <f t="shared" si="35"/>
        <v>30873.744000000006</v>
      </c>
      <c r="W28" s="51">
        <f t="shared" si="35"/>
        <v>30549.072000000004</v>
      </c>
      <c r="X28" s="51">
        <f t="shared" si="35"/>
        <v>22351.104</v>
      </c>
      <c r="Y28" s="51">
        <f t="shared" si="35"/>
        <v>22735.584000000003</v>
      </c>
      <c r="Z28" s="51">
        <f t="shared" si="35"/>
        <v>22099.056</v>
      </c>
      <c r="AA28" s="7" t="s">
        <v>48</v>
      </c>
      <c r="AB28" s="31">
        <v>5.93</v>
      </c>
      <c r="AC28" s="18">
        <f aca="true" t="shared" si="36" ref="AC28:AO28">$AB$28*AC39*$B$45</f>
        <v>23646.468</v>
      </c>
      <c r="AD28" s="18">
        <f t="shared" si="36"/>
        <v>37287.84</v>
      </c>
      <c r="AE28" s="18">
        <f t="shared" si="36"/>
        <v>37864.236000000004</v>
      </c>
      <c r="AF28" s="18">
        <f t="shared" si="36"/>
        <v>39315.899999999994</v>
      </c>
      <c r="AG28" s="18">
        <f t="shared" si="36"/>
        <v>45542.399999999994</v>
      </c>
      <c r="AH28" s="18">
        <f t="shared" si="36"/>
        <v>38035.020000000004</v>
      </c>
      <c r="AI28" s="18">
        <f t="shared" si="36"/>
        <v>37992.32399999999</v>
      </c>
      <c r="AJ28" s="18">
        <f t="shared" si="36"/>
        <v>37842.88799999999</v>
      </c>
      <c r="AK28" s="18">
        <f t="shared" si="36"/>
        <v>7322.364</v>
      </c>
      <c r="AL28" s="18">
        <f t="shared" si="36"/>
        <v>37465.74</v>
      </c>
      <c r="AM28" s="18">
        <f t="shared" si="36"/>
        <v>52117.583999999995</v>
      </c>
      <c r="AN28" s="18">
        <f t="shared" si="36"/>
        <v>24471.924</v>
      </c>
      <c r="AO28" s="18">
        <f t="shared" si="36"/>
        <v>45229.296</v>
      </c>
      <c r="AP28" s="7" t="s">
        <v>48</v>
      </c>
      <c r="AQ28" s="17">
        <v>23.776762031072376</v>
      </c>
      <c r="AR28" s="9">
        <v>2.94</v>
      </c>
      <c r="AS28" s="18">
        <f>$AR$28*AS39*$B$45</f>
        <v>18419.688</v>
      </c>
      <c r="AT28" s="18">
        <f>$AR$28*AT39*$B$45</f>
        <v>11674.151999999998</v>
      </c>
      <c r="AU28" s="18">
        <f>$AR$28*AU39*$B$45</f>
        <v>11843.496</v>
      </c>
      <c r="AV28" s="18">
        <f>$AR$28*AV39*$B$45</f>
        <v>18412.631999999998</v>
      </c>
      <c r="AW28" s="18">
        <f>$AR$28*AW39*$B$45</f>
        <v>18193.896</v>
      </c>
      <c r="AX28" s="18">
        <f>$AR$28*AX39*$B$45</f>
        <v>18349.128</v>
      </c>
      <c r="AY28" s="18">
        <f>$AR$28*AY39*$B$45</f>
        <v>25500.384</v>
      </c>
      <c r="AZ28" s="18">
        <f>$AR$28*AZ39*$B$45</f>
        <v>27620.712</v>
      </c>
      <c r="BA28" s="18">
        <f>$AR$28*BA39*$B$45</f>
        <v>18088.056000000004</v>
      </c>
      <c r="BB28" s="18">
        <f>$AR$28*BB39*$B$45</f>
        <v>15847.775999999998</v>
      </c>
      <c r="BC28" s="18">
        <f>$AR$28*BC39*$B$45</f>
        <v>14965.775999999998</v>
      </c>
      <c r="BD28" s="18">
        <f>$AR$28*BD39*$B$45</f>
        <v>15636.096000000001</v>
      </c>
      <c r="BE28" s="51">
        <f>$AR$28*BE39*$B$45</f>
        <v>15703.128</v>
      </c>
      <c r="BF28" s="51">
        <f>$AR$28*BF39*$B$45</f>
        <v>16087.679999999998</v>
      </c>
      <c r="BG28" s="51">
        <f>$AR$28*BG39*$B$45</f>
        <v>18035.136</v>
      </c>
      <c r="BH28" s="51">
        <f>$AR$28*BH39*$B$45</f>
        <v>15692.544</v>
      </c>
      <c r="BI28" s="51">
        <f>$AR$28*BI39*$B$45</f>
        <v>18701.928</v>
      </c>
      <c r="BJ28" s="51">
        <f>$AR$28*BJ39*$B$45</f>
        <v>16151.184000000001</v>
      </c>
      <c r="BK28" s="51">
        <f>$AR$28*BK39*$B$45</f>
        <v>24879.456</v>
      </c>
      <c r="BL28" s="51">
        <f>$AR$28*BL39*$B$45</f>
        <v>25112.304</v>
      </c>
      <c r="BM28" s="51">
        <f>$AR$28*BM39*$B$45</f>
        <v>20215.44</v>
      </c>
      <c r="BN28" s="51">
        <f>$AR$28*BN39*$B$45</f>
        <v>18998.28</v>
      </c>
      <c r="BO28" s="51">
        <f>$AR$28*BO39*$B$45</f>
        <v>19682.712</v>
      </c>
      <c r="BP28" s="51">
        <f>$AR$28*BP39*$B$45</f>
        <v>19266.408000000003</v>
      </c>
      <c r="BQ28" s="51">
        <f>$AR$28*BQ39*$B$45</f>
        <v>20843.424</v>
      </c>
      <c r="BR28" s="51">
        <f>$AR$28*BR39*$B$45</f>
        <v>19481.616</v>
      </c>
      <c r="BS28" s="51">
        <f>$AR$28*BS39*$B$45</f>
        <v>14186.088</v>
      </c>
      <c r="BT28" s="51">
        <f>$AR$28*BT39*$B$45</f>
        <v>17961.048000000003</v>
      </c>
      <c r="BU28" s="51">
        <f>$AR$28*BU39*$B$45</f>
        <v>17322.48</v>
      </c>
      <c r="BV28" s="51">
        <f>$AR$28*BV39*$B$45</f>
        <v>15876</v>
      </c>
      <c r="BW28" s="7" t="s">
        <v>48</v>
      </c>
      <c r="BX28" s="17">
        <v>23.776762031072376</v>
      </c>
      <c r="BY28" s="31">
        <v>5.75</v>
      </c>
      <c r="BZ28" s="21">
        <f>$BY$28*BZ39*$B$45</f>
        <v>50100.899999999994</v>
      </c>
      <c r="CA28" s="21">
        <f>$BY$28*CA39*$B$45</f>
        <v>50183.7</v>
      </c>
      <c r="CB28" s="21">
        <f>$BY$28*CB39*$B$45</f>
        <v>49183.2</v>
      </c>
      <c r="CC28" s="21">
        <f>$BY$28*CC39*$B$45</f>
        <v>51149.7</v>
      </c>
      <c r="CD28" s="21">
        <f>$BY$28*CD39*$B$45</f>
        <v>51342.899999999994</v>
      </c>
      <c r="CE28" s="21">
        <f>$BY$28*CE39*$B$45</f>
        <v>50328.600000000006</v>
      </c>
      <c r="CF28" s="7" t="s">
        <v>48</v>
      </c>
      <c r="CG28" s="17">
        <v>23.776762031072376</v>
      </c>
      <c r="CH28" s="31">
        <v>5.75</v>
      </c>
      <c r="CI28" s="21">
        <f>$CH$28*CI39*$B$45</f>
        <v>24619.199999999997</v>
      </c>
      <c r="CJ28" s="21">
        <f>$CH$28*CJ39*$B$45</f>
        <v>42096.9</v>
      </c>
      <c r="CK28" s="21">
        <f>$CH$28*CK39*$B$45</f>
        <v>44663.7</v>
      </c>
      <c r="CL28" s="21">
        <f>$CH$28*CL39*$B$45</f>
        <v>44415.3</v>
      </c>
      <c r="CM28" s="21">
        <f>$CH$28*CM39*$B$45</f>
        <v>28372.800000000003</v>
      </c>
      <c r="CN28" s="21">
        <f>$CH$28*CN39*$B$45</f>
        <v>38170.8</v>
      </c>
      <c r="CO28" s="21">
        <f>$CH$28*CO39*$B$45</f>
        <v>50508</v>
      </c>
      <c r="CP28" s="21">
        <f>$CH$28*CP39*$B$45</f>
        <v>50156.100000000006</v>
      </c>
      <c r="CQ28" s="21">
        <f>$CH$28*CQ39*$B$45</f>
        <v>44360.1</v>
      </c>
      <c r="EP28" s="1"/>
      <c r="EQ28" s="1"/>
      <c r="ER28" s="1"/>
      <c r="ES28" s="1"/>
    </row>
    <row r="29" spans="1:149" ht="12.75">
      <c r="A29" s="65" t="s">
        <v>23</v>
      </c>
      <c r="B29" s="65"/>
      <c r="C29" s="65"/>
      <c r="D29" s="65"/>
      <c r="E29" s="65"/>
      <c r="F29" s="65"/>
      <c r="G29" s="8"/>
      <c r="H29" s="19">
        <f>SUM(H30:H32)</f>
        <v>14.81716559302766</v>
      </c>
      <c r="I29" s="32">
        <f>SUM(I30:I35)</f>
        <v>3.55</v>
      </c>
      <c r="J29" s="39">
        <f>SUM(J30:J35)</f>
        <v>29645.34</v>
      </c>
      <c r="K29" s="8"/>
      <c r="L29" s="19">
        <f>SUM(L30:L32)</f>
        <v>14.81716559302766</v>
      </c>
      <c r="M29" s="32">
        <f>SUM(M30:M35)</f>
        <v>4.03</v>
      </c>
      <c r="N29" s="39">
        <f>SUM(N30:N35)</f>
        <v>29325.504</v>
      </c>
      <c r="O29" s="39">
        <f>SUM(O30:O35)</f>
        <v>32410.872000000003</v>
      </c>
      <c r="P29" s="8"/>
      <c r="Q29" s="19">
        <f>SUM(Q30:Q32)</f>
        <v>14.81716559302766</v>
      </c>
      <c r="R29" s="27">
        <f aca="true" t="shared" si="37" ref="R29:Z29">SUM(R30:R35)</f>
        <v>4.59</v>
      </c>
      <c r="S29" s="52">
        <f t="shared" si="37"/>
        <v>30624.480000000003</v>
      </c>
      <c r="T29" s="52">
        <f t="shared" si="37"/>
        <v>23100.551999999996</v>
      </c>
      <c r="U29" s="52">
        <f t="shared" si="37"/>
        <v>11423.592</v>
      </c>
      <c r="V29" s="52">
        <f t="shared" si="37"/>
        <v>39806.316</v>
      </c>
      <c r="W29" s="52">
        <f t="shared" si="37"/>
        <v>39387.708</v>
      </c>
      <c r="X29" s="52">
        <f t="shared" si="37"/>
        <v>28817.856</v>
      </c>
      <c r="Y29" s="52">
        <f t="shared" si="37"/>
        <v>29313.57600000001</v>
      </c>
      <c r="Z29" s="52">
        <f t="shared" si="37"/>
        <v>28492.884</v>
      </c>
      <c r="AA29" s="8"/>
      <c r="AB29" s="32">
        <f aca="true" t="shared" si="38" ref="AB29:AO29">SUM(AB30:AB35)</f>
        <v>4.7</v>
      </c>
      <c r="AC29" s="19">
        <f t="shared" si="38"/>
        <v>18741.72</v>
      </c>
      <c r="AD29" s="19">
        <f t="shared" si="38"/>
        <v>29553.600000000002</v>
      </c>
      <c r="AE29" s="19">
        <f t="shared" si="38"/>
        <v>30010.440000000002</v>
      </c>
      <c r="AF29" s="19">
        <f t="shared" si="38"/>
        <v>31161</v>
      </c>
      <c r="AG29" s="19">
        <f t="shared" si="38"/>
        <v>36096</v>
      </c>
      <c r="AH29" s="19">
        <f t="shared" si="38"/>
        <v>30145.799999999996</v>
      </c>
      <c r="AI29" s="19">
        <f t="shared" si="38"/>
        <v>30111.96</v>
      </c>
      <c r="AJ29" s="19">
        <f t="shared" si="38"/>
        <v>29993.519999999997</v>
      </c>
      <c r="AK29" s="19">
        <f t="shared" si="38"/>
        <v>5803.56</v>
      </c>
      <c r="AL29" s="19">
        <f t="shared" si="38"/>
        <v>29694.6</v>
      </c>
      <c r="AM29" s="19">
        <f t="shared" si="38"/>
        <v>41307.36</v>
      </c>
      <c r="AN29" s="19">
        <f t="shared" si="38"/>
        <v>19395.96</v>
      </c>
      <c r="AO29" s="19">
        <f t="shared" si="38"/>
        <v>35847.84</v>
      </c>
      <c r="AP29" s="8"/>
      <c r="AQ29" s="19">
        <f>SUM(AQ30:AQ32)</f>
        <v>14.81716559302766</v>
      </c>
      <c r="AR29" s="27">
        <f aca="true" t="shared" si="39" ref="AR29:BD29">SUM(AR30:AR35)</f>
        <v>3.44</v>
      </c>
      <c r="AS29" s="16">
        <f t="shared" si="39"/>
        <v>21552.288</v>
      </c>
      <c r="AT29" s="16">
        <f t="shared" si="39"/>
        <v>13659.552</v>
      </c>
      <c r="AU29" s="16">
        <f t="shared" si="39"/>
        <v>13857.696</v>
      </c>
      <c r="AV29" s="16">
        <f t="shared" si="39"/>
        <v>21544.032</v>
      </c>
      <c r="AW29" s="16">
        <f t="shared" si="39"/>
        <v>21288.096</v>
      </c>
      <c r="AX29" s="16">
        <f t="shared" si="39"/>
        <v>21469.728000000003</v>
      </c>
      <c r="AY29" s="16">
        <f>SUM(AY30:AY35)</f>
        <v>29837.183999999997</v>
      </c>
      <c r="AZ29" s="16">
        <f>SUM(AZ30:AZ35)</f>
        <v>32318.111999999997</v>
      </c>
      <c r="BA29" s="16">
        <f>SUM(BA30:BA35)</f>
        <v>21164.256</v>
      </c>
      <c r="BB29" s="16">
        <f t="shared" si="39"/>
        <v>18542.976</v>
      </c>
      <c r="BC29" s="16">
        <f t="shared" si="39"/>
        <v>17510.976</v>
      </c>
      <c r="BD29" s="16">
        <f t="shared" si="39"/>
        <v>18295.296</v>
      </c>
      <c r="BE29" s="53">
        <f aca="true" t="shared" si="40" ref="BE29:BV29">SUM(BE30:BE35)</f>
        <v>18373.728000000003</v>
      </c>
      <c r="BF29" s="53">
        <f t="shared" si="40"/>
        <v>18823.680000000004</v>
      </c>
      <c r="BG29" s="53">
        <f t="shared" si="40"/>
        <v>21102.336000000003</v>
      </c>
      <c r="BH29" s="53">
        <f t="shared" si="40"/>
        <v>18361.344</v>
      </c>
      <c r="BI29" s="53">
        <f t="shared" si="40"/>
        <v>21882.528</v>
      </c>
      <c r="BJ29" s="53">
        <f t="shared" si="40"/>
        <v>18897.984</v>
      </c>
      <c r="BK29" s="53">
        <f t="shared" si="40"/>
        <v>29110.656000000003</v>
      </c>
      <c r="BL29" s="53">
        <f t="shared" si="40"/>
        <v>29383.104</v>
      </c>
      <c r="BM29" s="53">
        <f t="shared" si="40"/>
        <v>23653.44</v>
      </c>
      <c r="BN29" s="53">
        <f t="shared" si="40"/>
        <v>22229.28</v>
      </c>
      <c r="BO29" s="53">
        <f t="shared" si="40"/>
        <v>23030.111999999997</v>
      </c>
      <c r="BP29" s="53">
        <f t="shared" si="40"/>
        <v>22543.008000000005</v>
      </c>
      <c r="BQ29" s="53">
        <f t="shared" si="40"/>
        <v>24388.223999999995</v>
      </c>
      <c r="BR29" s="53">
        <f t="shared" si="40"/>
        <v>22794.816000000003</v>
      </c>
      <c r="BS29" s="53">
        <f t="shared" si="40"/>
        <v>16598.688</v>
      </c>
      <c r="BT29" s="53">
        <f t="shared" si="40"/>
        <v>21015.648</v>
      </c>
      <c r="BU29" s="53">
        <f t="shared" si="40"/>
        <v>20268.48</v>
      </c>
      <c r="BV29" s="53">
        <f t="shared" si="40"/>
        <v>18576</v>
      </c>
      <c r="BW29" s="8"/>
      <c r="BX29" s="19">
        <f>SUM(BX30:BX32)</f>
        <v>14.81716559302766</v>
      </c>
      <c r="BY29" s="32">
        <f aca="true" t="shared" si="41" ref="BY29:CE29">SUM(BY30:BY35)</f>
        <v>3.55</v>
      </c>
      <c r="BZ29" s="22">
        <f t="shared" si="41"/>
        <v>30931.86</v>
      </c>
      <c r="CA29" s="22">
        <f t="shared" si="41"/>
        <v>30982.98</v>
      </c>
      <c r="CB29" s="22">
        <f t="shared" si="41"/>
        <v>30365.28</v>
      </c>
      <c r="CC29" s="22">
        <f t="shared" si="41"/>
        <v>31579.379999999997</v>
      </c>
      <c r="CD29" s="22">
        <f t="shared" si="41"/>
        <v>31698.66</v>
      </c>
      <c r="CE29" s="22">
        <f t="shared" si="41"/>
        <v>31072.44</v>
      </c>
      <c r="CF29" s="8"/>
      <c r="CG29" s="19">
        <f>SUM(CG30:CG32)</f>
        <v>14.81716559302766</v>
      </c>
      <c r="CH29" s="32">
        <f aca="true" t="shared" si="42" ref="CH29:CQ29">SUM(CH30:CH35)</f>
        <v>3.55</v>
      </c>
      <c r="CI29" s="22">
        <f t="shared" si="42"/>
        <v>15199.68</v>
      </c>
      <c r="CJ29" s="22">
        <f t="shared" si="42"/>
        <v>25990.260000000002</v>
      </c>
      <c r="CK29" s="22">
        <f t="shared" si="42"/>
        <v>27574.98</v>
      </c>
      <c r="CL29" s="22">
        <f t="shared" si="42"/>
        <v>27421.62</v>
      </c>
      <c r="CM29" s="22">
        <f t="shared" si="42"/>
        <v>17517.12</v>
      </c>
      <c r="CN29" s="22">
        <f t="shared" si="42"/>
        <v>23566.320000000003</v>
      </c>
      <c r="CO29" s="22">
        <f t="shared" si="42"/>
        <v>31183.2</v>
      </c>
      <c r="CP29" s="22">
        <f t="shared" si="42"/>
        <v>30965.940000000002</v>
      </c>
      <c r="CQ29" s="22">
        <f t="shared" si="42"/>
        <v>27387.54</v>
      </c>
      <c r="EP29" s="1"/>
      <c r="EQ29" s="1"/>
      <c r="ER29" s="1"/>
      <c r="ES29" s="1"/>
    </row>
    <row r="30" spans="1:149" ht="105.75" customHeight="1">
      <c r="A30" s="69" t="s">
        <v>36</v>
      </c>
      <c r="B30" s="69"/>
      <c r="C30" s="69"/>
      <c r="D30" s="69"/>
      <c r="E30" s="69"/>
      <c r="F30" s="69"/>
      <c r="G30" s="10" t="s">
        <v>49</v>
      </c>
      <c r="H30" s="20">
        <v>11.753978779840848</v>
      </c>
      <c r="I30" s="31">
        <v>1.76</v>
      </c>
      <c r="J30" s="40">
        <f>$I$30*J39*$B$45</f>
        <v>14697.408</v>
      </c>
      <c r="K30" s="10" t="s">
        <v>49</v>
      </c>
      <c r="L30" s="20">
        <v>11.753978779840848</v>
      </c>
      <c r="M30" s="31">
        <v>2.16</v>
      </c>
      <c r="N30" s="40">
        <f>$M$30*N39*$B$45</f>
        <v>15717.888</v>
      </c>
      <c r="O30" s="40">
        <f>$M$30*O39*$B$45</f>
        <v>17371.584000000003</v>
      </c>
      <c r="P30" s="10" t="s">
        <v>49</v>
      </c>
      <c r="Q30" s="20">
        <v>11.753978779840848</v>
      </c>
      <c r="R30" s="9">
        <v>2.91</v>
      </c>
      <c r="S30" s="51">
        <f>$R$30*S39*$B$45</f>
        <v>19415.52</v>
      </c>
      <c r="T30" s="51">
        <f aca="true" t="shared" si="43" ref="T30:Z30">$R$30*T39*$B$45</f>
        <v>14645.448</v>
      </c>
      <c r="U30" s="51">
        <f t="shared" si="43"/>
        <v>7242.407999999999</v>
      </c>
      <c r="V30" s="51">
        <f t="shared" si="43"/>
        <v>25236.684</v>
      </c>
      <c r="W30" s="51">
        <f t="shared" si="43"/>
        <v>24971.292</v>
      </c>
      <c r="X30" s="51">
        <f t="shared" si="43"/>
        <v>18270.144</v>
      </c>
      <c r="Y30" s="51">
        <f t="shared" si="43"/>
        <v>18584.424000000003</v>
      </c>
      <c r="Z30" s="51">
        <f t="shared" si="43"/>
        <v>18064.115999999998</v>
      </c>
      <c r="AA30" s="10" t="s">
        <v>49</v>
      </c>
      <c r="AB30" s="31">
        <v>2.91</v>
      </c>
      <c r="AC30" s="21">
        <f aca="true" t="shared" si="44" ref="AC30:AO30">$AB$30*AC39*$B$45</f>
        <v>11603.916000000001</v>
      </c>
      <c r="AD30" s="21">
        <f t="shared" si="44"/>
        <v>18298.08</v>
      </c>
      <c r="AE30" s="21">
        <f t="shared" si="44"/>
        <v>18580.932</v>
      </c>
      <c r="AF30" s="21">
        <f t="shared" si="44"/>
        <v>19293.300000000003</v>
      </c>
      <c r="AG30" s="21">
        <f t="shared" si="44"/>
        <v>22348.800000000003</v>
      </c>
      <c r="AH30" s="21">
        <f t="shared" si="44"/>
        <v>18664.739999999998</v>
      </c>
      <c r="AI30" s="21">
        <f t="shared" si="44"/>
        <v>18643.788</v>
      </c>
      <c r="AJ30" s="21">
        <f t="shared" si="44"/>
        <v>18570.456</v>
      </c>
      <c r="AK30" s="21">
        <f t="shared" si="44"/>
        <v>3593.268</v>
      </c>
      <c r="AL30" s="21">
        <f t="shared" si="44"/>
        <v>18385.38</v>
      </c>
      <c r="AM30" s="21">
        <f t="shared" si="44"/>
        <v>25575.408000000003</v>
      </c>
      <c r="AN30" s="21">
        <f t="shared" si="44"/>
        <v>12008.988000000001</v>
      </c>
      <c r="AO30" s="21">
        <f t="shared" si="44"/>
        <v>22195.152000000002</v>
      </c>
      <c r="AP30" s="10" t="s">
        <v>49</v>
      </c>
      <c r="AQ30" s="20">
        <v>11.753978779840848</v>
      </c>
      <c r="AR30" s="9">
        <v>1.76</v>
      </c>
      <c r="AS30" s="21">
        <f>$AR$30*AS39*$B$45</f>
        <v>11026.752</v>
      </c>
      <c r="AT30" s="21">
        <f>$AR$30*AT39*$B$45</f>
        <v>6988.608</v>
      </c>
      <c r="AU30" s="21">
        <f>$AR$30*AU39*$B$45</f>
        <v>7089.984</v>
      </c>
      <c r="AV30" s="21">
        <f>$AR$30*AV39*$B$45</f>
        <v>11022.528</v>
      </c>
      <c r="AW30" s="21">
        <f>$AR$30*AW39*$B$45</f>
        <v>10891.584</v>
      </c>
      <c r="AX30" s="21">
        <f>$AR$30*AX39*$B$45</f>
        <v>10984.512</v>
      </c>
      <c r="AY30" s="21">
        <f>$AR$30*AY39*$B$45</f>
        <v>15265.536</v>
      </c>
      <c r="AZ30" s="21">
        <f>$AR$30*AZ39*$B$45</f>
        <v>16534.847999999998</v>
      </c>
      <c r="BA30" s="21">
        <f>$AR$30*BA39*$B$45</f>
        <v>10828.224000000002</v>
      </c>
      <c r="BB30" s="21">
        <f>$AR$30*BB39*$B$45</f>
        <v>9487.104</v>
      </c>
      <c r="BC30" s="21">
        <f>$AR$30*BC39*$B$45</f>
        <v>8959.104</v>
      </c>
      <c r="BD30" s="21">
        <f>$AR$30*BD39*$B$45</f>
        <v>9360.384</v>
      </c>
      <c r="BE30" s="54">
        <f>$AR$30*BE39*$B$45</f>
        <v>9400.512</v>
      </c>
      <c r="BF30" s="54">
        <f>$AR$30*BF39*$B$45</f>
        <v>9630.720000000001</v>
      </c>
      <c r="BG30" s="54">
        <f>$AR$30*BG39*$B$45</f>
        <v>10796.544</v>
      </c>
      <c r="BH30" s="54">
        <f>$AR$30*BH39*$B$45</f>
        <v>9394.176000000001</v>
      </c>
      <c r="BI30" s="54">
        <f>$AR$30*BI39*$B$45</f>
        <v>11195.712</v>
      </c>
      <c r="BJ30" s="54">
        <f>$AR$30*BJ39*$B$45</f>
        <v>9668.736</v>
      </c>
      <c r="BK30" s="54">
        <f>$AR$30*BK39*$B$45</f>
        <v>14893.824</v>
      </c>
      <c r="BL30" s="54">
        <f>$AR$30*BL39*$B$45</f>
        <v>15033.216</v>
      </c>
      <c r="BM30" s="54">
        <f>$AR$30*BM39*$B$45</f>
        <v>12101.76</v>
      </c>
      <c r="BN30" s="54">
        <f>$AR$30*BN39*$B$45</f>
        <v>11373.119999999999</v>
      </c>
      <c r="BO30" s="54">
        <f>$AR$30*BO39*$B$45</f>
        <v>11782.848</v>
      </c>
      <c r="BP30" s="54">
        <f>$AR$30*BP39*$B$45</f>
        <v>11533.632000000001</v>
      </c>
      <c r="BQ30" s="54">
        <f>$AR$30*BQ39*$B$45</f>
        <v>12477.696</v>
      </c>
      <c r="BR30" s="54">
        <f>$AR$30*BR39*$B$45</f>
        <v>11662.464</v>
      </c>
      <c r="BS30" s="54">
        <f>$AR$30*BS39*$B$45</f>
        <v>8492.352</v>
      </c>
      <c r="BT30" s="54">
        <f>$AR$30*BT39*$B$45</f>
        <v>10752.192000000001</v>
      </c>
      <c r="BU30" s="54">
        <f>$AR$30*BU39*$B$45</f>
        <v>10369.92</v>
      </c>
      <c r="BV30" s="54">
        <f>$AR$30*BV39*$B$45</f>
        <v>9504</v>
      </c>
      <c r="BW30" s="10" t="s">
        <v>49</v>
      </c>
      <c r="BX30" s="20">
        <v>11.753978779840848</v>
      </c>
      <c r="BY30" s="31">
        <v>1.76</v>
      </c>
      <c r="BZ30" s="21">
        <f>$BY$30*BZ39*$B$45</f>
        <v>15335.232000000002</v>
      </c>
      <c r="CA30" s="21">
        <f>$BY$30*CA39*$B$45</f>
        <v>15360.576000000001</v>
      </c>
      <c r="CB30" s="21">
        <f>$BY$30*CB39*$B$45</f>
        <v>15054.336</v>
      </c>
      <c r="CC30" s="21">
        <f>$BY$30*CC39*$B$45</f>
        <v>15656.255999999998</v>
      </c>
      <c r="CD30" s="21">
        <f>$BY$30*CD39*$B$45</f>
        <v>15715.392</v>
      </c>
      <c r="CE30" s="21">
        <f>$BY$30*CE39*$B$45</f>
        <v>15404.928</v>
      </c>
      <c r="CF30" s="10" t="s">
        <v>49</v>
      </c>
      <c r="CG30" s="20">
        <v>11.753978779840848</v>
      </c>
      <c r="CH30" s="31">
        <v>1.76</v>
      </c>
      <c r="CI30" s="21">
        <f>$CH$30*CI39*$B$45</f>
        <v>7535.616000000001</v>
      </c>
      <c r="CJ30" s="21">
        <f>$CH$30*CJ39*$B$45</f>
        <v>12885.312000000002</v>
      </c>
      <c r="CK30" s="21">
        <f>$CH$30*CK39*$B$45</f>
        <v>13670.975999999999</v>
      </c>
      <c r="CL30" s="21">
        <f>$CH$30*CL39*$B$45</f>
        <v>13594.944</v>
      </c>
      <c r="CM30" s="21">
        <f>$CH$30*CM39*$B$45</f>
        <v>8684.544</v>
      </c>
      <c r="CN30" s="21">
        <f>$CH$30*CN39*$B$45</f>
        <v>11683.584</v>
      </c>
      <c r="CO30" s="21">
        <f>$CH$30*CO39*$B$45</f>
        <v>15459.84</v>
      </c>
      <c r="CP30" s="21">
        <f>$CH$30*CP39*$B$45</f>
        <v>15352.128</v>
      </c>
      <c r="CQ30" s="21">
        <f>$CH$30*CQ39*$B$45</f>
        <v>13578.047999999999</v>
      </c>
      <c r="EP30" s="1"/>
      <c r="EQ30" s="1"/>
      <c r="ER30" s="1"/>
      <c r="ES30" s="1"/>
    </row>
    <row r="31" spans="1:149" ht="60.75" customHeight="1">
      <c r="A31" s="67" t="s">
        <v>37</v>
      </c>
      <c r="B31" s="67"/>
      <c r="C31" s="67"/>
      <c r="D31" s="67"/>
      <c r="E31" s="67"/>
      <c r="F31" s="67"/>
      <c r="G31" s="10" t="s">
        <v>24</v>
      </c>
      <c r="H31" s="20">
        <v>2.2252747252747254</v>
      </c>
      <c r="I31" s="31">
        <v>0.89</v>
      </c>
      <c r="J31" s="40">
        <f>$I$31*J39*$B$45</f>
        <v>7432.2119999999995</v>
      </c>
      <c r="K31" s="10" t="s">
        <v>24</v>
      </c>
      <c r="L31" s="20">
        <v>2.2252747252747254</v>
      </c>
      <c r="M31" s="31">
        <v>0.97</v>
      </c>
      <c r="N31" s="40">
        <f>$M$31*N39*$B$45</f>
        <v>7058.495999999999</v>
      </c>
      <c r="O31" s="40">
        <f>$M$31*O39*$B$45</f>
        <v>7801.128000000001</v>
      </c>
      <c r="P31" s="10" t="s">
        <v>24</v>
      </c>
      <c r="Q31" s="20">
        <v>2.2252747252747254</v>
      </c>
      <c r="R31" s="9">
        <v>0.72</v>
      </c>
      <c r="S31" s="51">
        <f>$R$31*S39*$B$45</f>
        <v>4803.84</v>
      </c>
      <c r="T31" s="51">
        <f aca="true" t="shared" si="45" ref="T31:Z31">$R$31*T39*$B$45</f>
        <v>3623.6159999999995</v>
      </c>
      <c r="U31" s="51">
        <f t="shared" si="45"/>
        <v>1791.9360000000001</v>
      </c>
      <c r="V31" s="51">
        <f t="shared" si="45"/>
        <v>6244.128000000001</v>
      </c>
      <c r="W31" s="51">
        <f t="shared" si="45"/>
        <v>6178.464</v>
      </c>
      <c r="X31" s="51">
        <f t="shared" si="45"/>
        <v>4520.448</v>
      </c>
      <c r="Y31" s="51">
        <f t="shared" si="45"/>
        <v>4598.2080000000005</v>
      </c>
      <c r="Z31" s="51">
        <f t="shared" si="45"/>
        <v>4469.472</v>
      </c>
      <c r="AA31" s="10" t="s">
        <v>24</v>
      </c>
      <c r="AB31" s="31">
        <v>0.89</v>
      </c>
      <c r="AC31" s="21">
        <f aca="true" t="shared" si="46" ref="AC31:AO31">$AB$31*AC39*$B$45</f>
        <v>3548.964</v>
      </c>
      <c r="AD31" s="21">
        <f t="shared" si="46"/>
        <v>5596.32</v>
      </c>
      <c r="AE31" s="21">
        <f t="shared" si="46"/>
        <v>5682.828</v>
      </c>
      <c r="AF31" s="21">
        <f t="shared" si="46"/>
        <v>5900.700000000001</v>
      </c>
      <c r="AG31" s="21">
        <f t="shared" si="46"/>
        <v>6835.200000000001</v>
      </c>
      <c r="AH31" s="21">
        <f t="shared" si="46"/>
        <v>5708.46</v>
      </c>
      <c r="AI31" s="21">
        <f t="shared" si="46"/>
        <v>5702.052</v>
      </c>
      <c r="AJ31" s="21">
        <f t="shared" si="46"/>
        <v>5679.624</v>
      </c>
      <c r="AK31" s="21">
        <f t="shared" si="46"/>
        <v>1098.972</v>
      </c>
      <c r="AL31" s="21">
        <f t="shared" si="46"/>
        <v>5623.0199999999995</v>
      </c>
      <c r="AM31" s="21">
        <f t="shared" si="46"/>
        <v>7822.032</v>
      </c>
      <c r="AN31" s="21">
        <f t="shared" si="46"/>
        <v>3672.852</v>
      </c>
      <c r="AO31" s="21">
        <f t="shared" si="46"/>
        <v>6788.2080000000005</v>
      </c>
      <c r="AP31" s="10" t="s">
        <v>24</v>
      </c>
      <c r="AQ31" s="20">
        <v>2.2252747252747254</v>
      </c>
      <c r="AR31" s="9">
        <v>0.72</v>
      </c>
      <c r="AS31" s="21">
        <f>$AR$31*AS39*$B$45</f>
        <v>4510.9439999999995</v>
      </c>
      <c r="AT31" s="21">
        <f>$AR$31*AT39*$B$45</f>
        <v>2858.9759999999997</v>
      </c>
      <c r="AU31" s="21">
        <f>$AR$31*AU39*$B$45</f>
        <v>2900.448</v>
      </c>
      <c r="AV31" s="21">
        <f>$AR$31*AV39*$B$45</f>
        <v>4509.215999999999</v>
      </c>
      <c r="AW31" s="21">
        <f>$AR$31*AW39*$B$45</f>
        <v>4455.648</v>
      </c>
      <c r="AX31" s="21">
        <f>$AR$31*AX39*$B$45</f>
        <v>4493.664</v>
      </c>
      <c r="AY31" s="21">
        <f>$AR$31*AY39*$B$45</f>
        <v>6244.991999999999</v>
      </c>
      <c r="AZ31" s="21">
        <f>$AR$31*AZ39*$B$45</f>
        <v>6764.255999999999</v>
      </c>
      <c r="BA31" s="21">
        <f>$AR$31*BA39*$B$45</f>
        <v>4429.728</v>
      </c>
      <c r="BB31" s="21">
        <f>$AR$31*BB39*$B$45</f>
        <v>3881.0879999999997</v>
      </c>
      <c r="BC31" s="21">
        <f>$AR$31*BC39*$B$45</f>
        <v>3665.0879999999997</v>
      </c>
      <c r="BD31" s="21">
        <f>$AR$31*BD39*$B$45</f>
        <v>3829.2479999999996</v>
      </c>
      <c r="BE31" s="54">
        <f>$AR$31*BE39*$B$45</f>
        <v>3845.6639999999998</v>
      </c>
      <c r="BF31" s="54">
        <f>$AR$31*BF39*$B$45</f>
        <v>3939.84</v>
      </c>
      <c r="BG31" s="54">
        <f>$AR$31*BG39*$B$45</f>
        <v>4416.768</v>
      </c>
      <c r="BH31" s="54">
        <f>$AR$31*BH39*$B$45</f>
        <v>3843.0719999999997</v>
      </c>
      <c r="BI31" s="54">
        <f>$AR$31*BI39*$B$45</f>
        <v>4580.064</v>
      </c>
      <c r="BJ31" s="54">
        <f>$AR$31*BJ39*$B$45</f>
        <v>3955.392</v>
      </c>
      <c r="BK31" s="54">
        <f>$AR$31*BK39*$B$45</f>
        <v>6092.928</v>
      </c>
      <c r="BL31" s="54">
        <f>$AR$31*BL39*$B$45</f>
        <v>6149.951999999999</v>
      </c>
      <c r="BM31" s="54">
        <f>$AR$31*BM39*$B$45</f>
        <v>4950.72</v>
      </c>
      <c r="BN31" s="54">
        <f>$AR$31*BN39*$B$45</f>
        <v>4652.639999999999</v>
      </c>
      <c r="BO31" s="54">
        <f>$AR$31*BO39*$B$45</f>
        <v>4820.255999999999</v>
      </c>
      <c r="BP31" s="54">
        <f>$AR$31*BP39*$B$45</f>
        <v>4718.304</v>
      </c>
      <c r="BQ31" s="54">
        <f>$AR$31*BQ39*$B$45</f>
        <v>5104.512</v>
      </c>
      <c r="BR31" s="54">
        <f>$AR$31*BR39*$B$45</f>
        <v>4771.008</v>
      </c>
      <c r="BS31" s="54">
        <f>$AR$31*BS39*$B$45</f>
        <v>3474.1440000000002</v>
      </c>
      <c r="BT31" s="54">
        <f>$AR$31*BT39*$B$45</f>
        <v>4398.624</v>
      </c>
      <c r="BU31" s="54">
        <f>$AR$31*BU39*$B$45</f>
        <v>4242.24</v>
      </c>
      <c r="BV31" s="54">
        <f>$AR$31*BV39*$B$45</f>
        <v>3888</v>
      </c>
      <c r="BW31" s="10" t="s">
        <v>24</v>
      </c>
      <c r="BX31" s="20">
        <v>2.2252747252747254</v>
      </c>
      <c r="BY31" s="31">
        <v>0.89</v>
      </c>
      <c r="BZ31" s="21">
        <f>$BY$31*BZ39*$B$45</f>
        <v>7754.7480000000005</v>
      </c>
      <c r="CA31" s="21">
        <f>$BY$31*CA39*$B$45</f>
        <v>7767.564</v>
      </c>
      <c r="CB31" s="21">
        <f>$BY$31*CB39*$B$45</f>
        <v>7612.704</v>
      </c>
      <c r="CC31" s="21">
        <f>$BY$31*CC39*$B$45</f>
        <v>7917.083999999999</v>
      </c>
      <c r="CD31" s="21">
        <f>$BY$31*CD39*$B$45</f>
        <v>7946.988</v>
      </c>
      <c r="CE31" s="21">
        <f>$BY$31*CE39*$B$45</f>
        <v>7789.991999999999</v>
      </c>
      <c r="CF31" s="10" t="s">
        <v>24</v>
      </c>
      <c r="CG31" s="20">
        <v>2.2252747252747254</v>
      </c>
      <c r="CH31" s="31">
        <v>0.89</v>
      </c>
      <c r="CI31" s="21">
        <f>$CH$31*CI39*$B$45</f>
        <v>3810.6240000000003</v>
      </c>
      <c r="CJ31" s="21">
        <f>$CH$31*CJ39*$B$45</f>
        <v>6515.868</v>
      </c>
      <c r="CK31" s="21">
        <f>$CH$31*CK39*$B$45</f>
        <v>6913.164</v>
      </c>
      <c r="CL31" s="21">
        <f>$CH$31*CL39*$B$45</f>
        <v>6874.716</v>
      </c>
      <c r="CM31" s="21">
        <f>$CH$31*CM39*$B$45</f>
        <v>4391.616</v>
      </c>
      <c r="CN31" s="21">
        <f>$CH$31*CN39*$B$45</f>
        <v>5908.176000000001</v>
      </c>
      <c r="CO31" s="21">
        <f>$CH$31*CO39*$B$45</f>
        <v>7817.76</v>
      </c>
      <c r="CP31" s="21">
        <f>$CH$31*CP39*$B$45</f>
        <v>7763.292</v>
      </c>
      <c r="CQ31" s="21">
        <f>$CH$31*CQ39*$B$45</f>
        <v>6866.1720000000005</v>
      </c>
      <c r="EP31" s="1"/>
      <c r="EQ31" s="1"/>
      <c r="ER31" s="1"/>
      <c r="ES31" s="1"/>
    </row>
    <row r="32" spans="1:149" ht="12.75">
      <c r="A32" s="67" t="s">
        <v>38</v>
      </c>
      <c r="B32" s="67"/>
      <c r="C32" s="67"/>
      <c r="D32" s="67"/>
      <c r="E32" s="67"/>
      <c r="F32" s="67"/>
      <c r="G32" s="7" t="s">
        <v>50</v>
      </c>
      <c r="H32" s="17">
        <v>0.8379120879120879</v>
      </c>
      <c r="I32" s="31">
        <v>0.58</v>
      </c>
      <c r="J32" s="38">
        <f>$I$32*J39*$B$45</f>
        <v>4843.464</v>
      </c>
      <c r="K32" s="7" t="s">
        <v>50</v>
      </c>
      <c r="L32" s="17">
        <v>0.8379120879120879</v>
      </c>
      <c r="M32" s="31">
        <v>0.58</v>
      </c>
      <c r="N32" s="38">
        <f>$M$32*N39*$B$45</f>
        <v>4220.544</v>
      </c>
      <c r="O32" s="38">
        <f>$M$32*O39*$B$45</f>
        <v>4664.592000000001</v>
      </c>
      <c r="P32" s="7" t="s">
        <v>50</v>
      </c>
      <c r="Q32" s="17">
        <v>0.8379120879120879</v>
      </c>
      <c r="R32" s="9">
        <v>0.64</v>
      </c>
      <c r="S32" s="51">
        <f>$R$32*S39*$B$45</f>
        <v>4270.08</v>
      </c>
      <c r="T32" s="51">
        <f aca="true" t="shared" si="47" ref="T32:Z32">$R$32*T39*$B$45</f>
        <v>3220.992</v>
      </c>
      <c r="U32" s="51">
        <f t="shared" si="47"/>
        <v>1592.8320000000003</v>
      </c>
      <c r="V32" s="51">
        <f t="shared" si="47"/>
        <v>5550.336</v>
      </c>
      <c r="W32" s="51">
        <f t="shared" si="47"/>
        <v>5491.968000000001</v>
      </c>
      <c r="X32" s="51">
        <f t="shared" si="47"/>
        <v>4018.1760000000004</v>
      </c>
      <c r="Y32" s="51">
        <f t="shared" si="47"/>
        <v>4087.2960000000007</v>
      </c>
      <c r="Z32" s="51">
        <f t="shared" si="47"/>
        <v>3972.864</v>
      </c>
      <c r="AA32" s="7" t="s">
        <v>50</v>
      </c>
      <c r="AB32" s="31">
        <v>0.58</v>
      </c>
      <c r="AC32" s="21">
        <f aca="true" t="shared" si="48" ref="AC32:AO32">$AB$32*AC39*$B$45</f>
        <v>2312.808</v>
      </c>
      <c r="AD32" s="21">
        <f t="shared" si="48"/>
        <v>3647.0399999999995</v>
      </c>
      <c r="AE32" s="21">
        <f t="shared" si="48"/>
        <v>3703.416</v>
      </c>
      <c r="AF32" s="21">
        <f t="shared" si="48"/>
        <v>3845.3999999999996</v>
      </c>
      <c r="AG32" s="21">
        <f t="shared" si="48"/>
        <v>4454.4</v>
      </c>
      <c r="AH32" s="21">
        <f t="shared" si="48"/>
        <v>3720.12</v>
      </c>
      <c r="AI32" s="21">
        <f t="shared" si="48"/>
        <v>3715.9439999999995</v>
      </c>
      <c r="AJ32" s="21">
        <f t="shared" si="48"/>
        <v>3701.3279999999995</v>
      </c>
      <c r="AK32" s="21">
        <f t="shared" si="48"/>
        <v>716.184</v>
      </c>
      <c r="AL32" s="21">
        <f t="shared" si="48"/>
        <v>3664.44</v>
      </c>
      <c r="AM32" s="21">
        <f t="shared" si="48"/>
        <v>5097.504</v>
      </c>
      <c r="AN32" s="21">
        <f t="shared" si="48"/>
        <v>2393.5439999999994</v>
      </c>
      <c r="AO32" s="21">
        <f t="shared" si="48"/>
        <v>4423.776</v>
      </c>
      <c r="AP32" s="7" t="s">
        <v>50</v>
      </c>
      <c r="AQ32" s="17">
        <v>0.8379120879120879</v>
      </c>
      <c r="AR32" s="9">
        <v>0.64</v>
      </c>
      <c r="AS32" s="21">
        <f>$AR$32*AS39*$B$45</f>
        <v>4009.728</v>
      </c>
      <c r="AT32" s="21">
        <f>$AR$32*AT39*$B$45</f>
        <v>2541.312</v>
      </c>
      <c r="AU32" s="21">
        <f>$AR$32*AU39*$B$45</f>
        <v>2578.176</v>
      </c>
      <c r="AV32" s="21">
        <f>$AR$32*AV39*$B$45</f>
        <v>4008.192</v>
      </c>
      <c r="AW32" s="21">
        <f>$AR$32*AW39*$B$45</f>
        <v>3960.576000000001</v>
      </c>
      <c r="AX32" s="21">
        <f>$AR$32*AX39*$B$45</f>
        <v>3994.3680000000004</v>
      </c>
      <c r="AY32" s="21">
        <f>$AR$32*AY39*$B$45</f>
        <v>5551.103999999999</v>
      </c>
      <c r="AZ32" s="21">
        <f>$AR$32*AZ39*$B$45</f>
        <v>6012.672</v>
      </c>
      <c r="BA32" s="21">
        <f>$AR$32*BA39*$B$45</f>
        <v>3937.5360000000005</v>
      </c>
      <c r="BB32" s="21">
        <f>$AR$32*BB39*$B$45</f>
        <v>3449.8559999999998</v>
      </c>
      <c r="BC32" s="21">
        <f>$AR$32*BC39*$B$45</f>
        <v>3257.8559999999998</v>
      </c>
      <c r="BD32" s="21">
        <f>$AR$32*BD39*$B$45</f>
        <v>3403.7760000000003</v>
      </c>
      <c r="BE32" s="51">
        <f>$AR$32*BE39*$B$45</f>
        <v>3418.3680000000004</v>
      </c>
      <c r="BF32" s="51">
        <f>$AR$32*BF39*$B$45</f>
        <v>3502.0800000000004</v>
      </c>
      <c r="BG32" s="51">
        <f>$AR$32*BG39*$B$45</f>
        <v>3926.016</v>
      </c>
      <c r="BH32" s="51">
        <f>$AR$32*BH39*$B$45</f>
        <v>3416.0640000000003</v>
      </c>
      <c r="BI32" s="51">
        <f>$AR$32*BI39*$B$45</f>
        <v>4071.168</v>
      </c>
      <c r="BJ32" s="51">
        <f>$AR$32*BJ39*$B$45</f>
        <v>3515.9040000000005</v>
      </c>
      <c r="BK32" s="51">
        <f>$AR$32*BK39*$B$45</f>
        <v>5415.936000000001</v>
      </c>
      <c r="BL32" s="51">
        <f>$AR$32*BL39*$B$45</f>
        <v>5466.624</v>
      </c>
      <c r="BM32" s="51">
        <f>$AR$32*BM39*$B$45</f>
        <v>4400.64</v>
      </c>
      <c r="BN32" s="51">
        <f>$AR$32*BN39*$B$45</f>
        <v>4135.68</v>
      </c>
      <c r="BO32" s="51">
        <f>$AR$32*BO39*$B$45</f>
        <v>4284.672</v>
      </c>
      <c r="BP32" s="51">
        <f>$AR$32*BP39*$B$45</f>
        <v>4194.048000000001</v>
      </c>
      <c r="BQ32" s="51">
        <f>$AR$32*BQ39*$B$45</f>
        <v>4537.343999999999</v>
      </c>
      <c r="BR32" s="51">
        <f>$AR$32*BR39*$B$45</f>
        <v>4240.896000000001</v>
      </c>
      <c r="BS32" s="51">
        <f>$AR$32*BS39*$B$45</f>
        <v>3088.1279999999997</v>
      </c>
      <c r="BT32" s="51">
        <f>$AR$32*BT39*$B$45</f>
        <v>3909.888</v>
      </c>
      <c r="BU32" s="51">
        <f>$AR$32*BU39*$B$45</f>
        <v>3770.88</v>
      </c>
      <c r="BV32" s="51">
        <f>$AR$32*BV39*$B$45</f>
        <v>3456</v>
      </c>
      <c r="BW32" s="7" t="s">
        <v>50</v>
      </c>
      <c r="BX32" s="17">
        <v>0.8379120879120879</v>
      </c>
      <c r="BY32" s="31">
        <v>0.58</v>
      </c>
      <c r="BZ32" s="21">
        <f>$BY$32*BZ39*$B$45</f>
        <v>5053.656</v>
      </c>
      <c r="CA32" s="21">
        <f>$BY$32*CA39*$B$45</f>
        <v>5062.008</v>
      </c>
      <c r="CB32" s="21">
        <f>$BY$32*CB39*$B$45</f>
        <v>4961.087999999999</v>
      </c>
      <c r="CC32" s="21">
        <f>$BY$32*CC39*$B$45</f>
        <v>5159.447999999999</v>
      </c>
      <c r="CD32" s="21">
        <f>$BY$32*CD39*$B$45</f>
        <v>5178.936</v>
      </c>
      <c r="CE32" s="21">
        <f>$BY$32*CE39*$B$45</f>
        <v>5076.624</v>
      </c>
      <c r="CF32" s="7" t="s">
        <v>50</v>
      </c>
      <c r="CG32" s="17">
        <v>0.8379120879120879</v>
      </c>
      <c r="CH32" s="31">
        <v>0.58</v>
      </c>
      <c r="CI32" s="21">
        <f>$CH$32*CI39*$B$45</f>
        <v>2483.328</v>
      </c>
      <c r="CJ32" s="21">
        <f>$CH$32*CJ39*$B$45</f>
        <v>4246.296</v>
      </c>
      <c r="CK32" s="21">
        <f>$CH$32*CK39*$B$45</f>
        <v>4505.208</v>
      </c>
      <c r="CL32" s="21">
        <f>$CH$32*CL39*$B$45</f>
        <v>4480.152</v>
      </c>
      <c r="CM32" s="21">
        <f>$CH$32*CM39*$B$45</f>
        <v>2861.9519999999998</v>
      </c>
      <c r="CN32" s="21">
        <f>$CH$32*CN39*$B$45</f>
        <v>3850.272</v>
      </c>
      <c r="CO32" s="21">
        <f>$CH$32*CO39*$B$45</f>
        <v>5094.719999999999</v>
      </c>
      <c r="CP32" s="21">
        <f>$CH$32*CP39*$B$45</f>
        <v>5059.224</v>
      </c>
      <c r="CQ32" s="21">
        <f>$CH$32*CQ39*$B$45</f>
        <v>4474.583999999999</v>
      </c>
      <c r="EP32" s="1"/>
      <c r="EQ32" s="1"/>
      <c r="ER32" s="1"/>
      <c r="ES32" s="1"/>
    </row>
    <row r="33" spans="1:149" ht="12.75">
      <c r="A33" s="67" t="s">
        <v>42</v>
      </c>
      <c r="B33" s="67"/>
      <c r="C33" s="67"/>
      <c r="D33" s="67"/>
      <c r="E33" s="67"/>
      <c r="F33" s="67"/>
      <c r="G33" s="7" t="s">
        <v>48</v>
      </c>
      <c r="H33" s="17">
        <v>0.8379120879120879</v>
      </c>
      <c r="I33" s="31">
        <v>0.32</v>
      </c>
      <c r="J33" s="38">
        <f>$I$33*J39*$B$45</f>
        <v>2672.256</v>
      </c>
      <c r="K33" s="7" t="s">
        <v>48</v>
      </c>
      <c r="L33" s="17">
        <v>0.8379120879120879</v>
      </c>
      <c r="M33" s="31">
        <v>0.32</v>
      </c>
      <c r="N33" s="38">
        <f>$M$33*N39*$B$45</f>
        <v>2328.576</v>
      </c>
      <c r="O33" s="38">
        <f>$M$33*O39*$B$45</f>
        <v>2573.568</v>
      </c>
      <c r="P33" s="7" t="s">
        <v>48</v>
      </c>
      <c r="Q33" s="17">
        <v>0.8379120879120879</v>
      </c>
      <c r="R33" s="9">
        <v>0.32</v>
      </c>
      <c r="S33" s="51">
        <f>$R$33*S39*$B$45</f>
        <v>2135.04</v>
      </c>
      <c r="T33" s="51">
        <f aca="true" t="shared" si="49" ref="T33:Z33">$R$33*T39*$B$45</f>
        <v>1610.496</v>
      </c>
      <c r="U33" s="51">
        <f t="shared" si="49"/>
        <v>796.4160000000002</v>
      </c>
      <c r="V33" s="51">
        <f t="shared" si="49"/>
        <v>2775.168</v>
      </c>
      <c r="W33" s="51">
        <f t="shared" si="49"/>
        <v>2745.9840000000004</v>
      </c>
      <c r="X33" s="51">
        <f t="shared" si="49"/>
        <v>2009.0880000000002</v>
      </c>
      <c r="Y33" s="51">
        <f t="shared" si="49"/>
        <v>2043.6480000000004</v>
      </c>
      <c r="Z33" s="51">
        <f t="shared" si="49"/>
        <v>1986.432</v>
      </c>
      <c r="AA33" s="7" t="s">
        <v>48</v>
      </c>
      <c r="AB33" s="31">
        <v>0.32</v>
      </c>
      <c r="AC33" s="21">
        <f aca="true" t="shared" si="50" ref="AC33:AO33">$AB$33*AC39*$B$45</f>
        <v>1276.0320000000002</v>
      </c>
      <c r="AD33" s="21">
        <f t="shared" si="50"/>
        <v>2012.16</v>
      </c>
      <c r="AE33" s="21">
        <f t="shared" si="50"/>
        <v>2043.2640000000001</v>
      </c>
      <c r="AF33" s="21">
        <f t="shared" si="50"/>
        <v>2121.6000000000004</v>
      </c>
      <c r="AG33" s="21">
        <f t="shared" si="50"/>
        <v>2457.6000000000004</v>
      </c>
      <c r="AH33" s="21">
        <f t="shared" si="50"/>
        <v>2052.48</v>
      </c>
      <c r="AI33" s="21">
        <f t="shared" si="50"/>
        <v>2050.176</v>
      </c>
      <c r="AJ33" s="21">
        <f t="shared" si="50"/>
        <v>2042.1119999999999</v>
      </c>
      <c r="AK33" s="21">
        <f t="shared" si="50"/>
        <v>395.1360000000001</v>
      </c>
      <c r="AL33" s="21">
        <f t="shared" si="50"/>
        <v>2021.7599999999998</v>
      </c>
      <c r="AM33" s="21">
        <f t="shared" si="50"/>
        <v>2812.416</v>
      </c>
      <c r="AN33" s="21">
        <f t="shared" si="50"/>
        <v>1320.576</v>
      </c>
      <c r="AO33" s="21">
        <f t="shared" si="50"/>
        <v>2440.704</v>
      </c>
      <c r="AP33" s="7" t="s">
        <v>48</v>
      </c>
      <c r="AQ33" s="17">
        <v>0.8379120879120879</v>
      </c>
      <c r="AR33" s="9">
        <v>0.32</v>
      </c>
      <c r="AS33" s="21">
        <f>$AR$33*AS39*$B$45</f>
        <v>2004.864</v>
      </c>
      <c r="AT33" s="21">
        <f>$AR$33*AT39*$B$45</f>
        <v>1270.656</v>
      </c>
      <c r="AU33" s="21">
        <f>$AR$33*AU39*$B$45</f>
        <v>1289.088</v>
      </c>
      <c r="AV33" s="21">
        <f>$AR$33*AV39*$B$45</f>
        <v>2004.096</v>
      </c>
      <c r="AW33" s="21">
        <f>$AR$33*AW39*$B$45</f>
        <v>1980.2880000000005</v>
      </c>
      <c r="AX33" s="21">
        <f>$AR$33*AX39*$B$45</f>
        <v>1997.1840000000002</v>
      </c>
      <c r="AY33" s="21">
        <f>$AR$33*AY39*$B$45</f>
        <v>2775.5519999999997</v>
      </c>
      <c r="AZ33" s="21">
        <f>$AR$33*AZ39*$B$45</f>
        <v>3006.336</v>
      </c>
      <c r="BA33" s="21">
        <f>$AR$33*BA39*$B$45</f>
        <v>1968.7680000000003</v>
      </c>
      <c r="BB33" s="21">
        <f>$AR$33*BB39*$B$45</f>
        <v>1724.9279999999999</v>
      </c>
      <c r="BC33" s="21">
        <f>$AR$33*BC39*$B$45</f>
        <v>1628.9279999999999</v>
      </c>
      <c r="BD33" s="21">
        <f>$AR$33*BD39*$B$45</f>
        <v>1701.8880000000001</v>
      </c>
      <c r="BE33" s="51">
        <f>$AR$33*BE39*$B$45</f>
        <v>1709.1840000000002</v>
      </c>
      <c r="BF33" s="51">
        <f>$AR$33*BF39*$B$45</f>
        <v>1751.0400000000002</v>
      </c>
      <c r="BG33" s="51">
        <f>$AR$33*BG39*$B$45</f>
        <v>1963.008</v>
      </c>
      <c r="BH33" s="51">
        <f>$AR$33*BH39*$B$45</f>
        <v>1708.0320000000002</v>
      </c>
      <c r="BI33" s="51">
        <f>$AR$33*BI39*$B$45</f>
        <v>2035.584</v>
      </c>
      <c r="BJ33" s="51">
        <f>$AR$33*BJ39*$B$45</f>
        <v>1757.9520000000002</v>
      </c>
      <c r="BK33" s="51">
        <f>$AR$33*BK39*$B$45</f>
        <v>2707.9680000000003</v>
      </c>
      <c r="BL33" s="51">
        <f>$AR$33*BL39*$B$45</f>
        <v>2733.312</v>
      </c>
      <c r="BM33" s="51">
        <f>$AR$33*BM39*$B$45</f>
        <v>2200.32</v>
      </c>
      <c r="BN33" s="51">
        <f>$AR$33*BN39*$B$45</f>
        <v>2067.84</v>
      </c>
      <c r="BO33" s="51">
        <f>$AR$33*BO39*$B$45</f>
        <v>2142.336</v>
      </c>
      <c r="BP33" s="51">
        <f>$AR$33*BP39*$B$45</f>
        <v>2097.0240000000003</v>
      </c>
      <c r="BQ33" s="51">
        <f>$AR$33*BQ39*$B$45</f>
        <v>2268.6719999999996</v>
      </c>
      <c r="BR33" s="51">
        <f>$AR$33*BR39*$B$45</f>
        <v>2120.4480000000003</v>
      </c>
      <c r="BS33" s="51">
        <f>$AR$33*BS39*$B$45</f>
        <v>1544.0639999999999</v>
      </c>
      <c r="BT33" s="51">
        <f>$AR$33*BT39*$B$45</f>
        <v>1954.944</v>
      </c>
      <c r="BU33" s="51">
        <f>$AR$33*BU39*$B$45</f>
        <v>1885.44</v>
      </c>
      <c r="BV33" s="51">
        <f>$AR$33*BV39*$B$45</f>
        <v>1728</v>
      </c>
      <c r="BW33" s="7" t="s">
        <v>48</v>
      </c>
      <c r="BX33" s="17">
        <v>0.8379120879120879</v>
      </c>
      <c r="BY33" s="31">
        <v>0.32</v>
      </c>
      <c r="BZ33" s="21">
        <f>$BY$33*BZ39*$B$45</f>
        <v>2788.224</v>
      </c>
      <c r="CA33" s="21">
        <f>$BY$33*CA39*$B$45</f>
        <v>2792.832</v>
      </c>
      <c r="CB33" s="21">
        <f>$BY$33*CB39*$B$45</f>
        <v>2737.152</v>
      </c>
      <c r="CC33" s="21">
        <f>$BY$33*CC39*$B$45</f>
        <v>2846.5919999999996</v>
      </c>
      <c r="CD33" s="21">
        <f>$BY$33*CD39*$B$45</f>
        <v>2857.344</v>
      </c>
      <c r="CE33" s="21">
        <f>$BY$33*CE39*$B$45</f>
        <v>2800.8959999999997</v>
      </c>
      <c r="CF33" s="7" t="s">
        <v>48</v>
      </c>
      <c r="CG33" s="17">
        <v>0.8379120879120879</v>
      </c>
      <c r="CH33" s="31">
        <v>0.32</v>
      </c>
      <c r="CI33" s="21">
        <f>$CH$33*CI39*$B$45</f>
        <v>1370.112</v>
      </c>
      <c r="CJ33" s="21">
        <f>$CH$33*CJ39*$B$45</f>
        <v>2342.784</v>
      </c>
      <c r="CK33" s="21">
        <f>$CH$33*CK39*$B$45</f>
        <v>2485.632</v>
      </c>
      <c r="CL33" s="21">
        <f>$CH$33*CL39*$B$45</f>
        <v>2471.808</v>
      </c>
      <c r="CM33" s="21">
        <f>$CH$33*CM39*$B$45</f>
        <v>1579.008</v>
      </c>
      <c r="CN33" s="21">
        <f>$CH$33*CN39*$B$45</f>
        <v>2124.2880000000005</v>
      </c>
      <c r="CO33" s="21">
        <f>$CH$33*CO39*$B$45</f>
        <v>2810.88</v>
      </c>
      <c r="CP33" s="21">
        <f>$CH$33*CP39*$B$45</f>
        <v>2791.2960000000003</v>
      </c>
      <c r="CQ33" s="21">
        <f>$CH$33*CQ39*$B$45</f>
        <v>2468.736</v>
      </c>
      <c r="EP33" s="1"/>
      <c r="EQ33" s="1"/>
      <c r="ER33" s="1"/>
      <c r="ES33" s="1"/>
    </row>
    <row r="34" spans="1:149" ht="12.75">
      <c r="A34" s="67" t="s">
        <v>43</v>
      </c>
      <c r="B34" s="67"/>
      <c r="C34" s="67"/>
      <c r="D34" s="67"/>
      <c r="E34" s="67"/>
      <c r="F34" s="67"/>
      <c r="G34" s="7" t="s">
        <v>48</v>
      </c>
      <c r="H34" s="17">
        <v>0.8379120879120879</v>
      </c>
      <c r="I34" s="31">
        <v>0</v>
      </c>
      <c r="J34" s="38">
        <f>$I$34*J39*$B$45</f>
        <v>0</v>
      </c>
      <c r="K34" s="7" t="s">
        <v>48</v>
      </c>
      <c r="L34" s="17">
        <v>0.8379120879120879</v>
      </c>
      <c r="M34" s="31">
        <v>0</v>
      </c>
      <c r="N34" s="38">
        <f>$I$34*N39*$B$45</f>
        <v>0</v>
      </c>
      <c r="O34" s="38">
        <f>$I$34*O39*$B$45</f>
        <v>0</v>
      </c>
      <c r="P34" s="7" t="s">
        <v>48</v>
      </c>
      <c r="Q34" s="17">
        <v>0.8379120879120879</v>
      </c>
      <c r="R34" s="9">
        <v>0</v>
      </c>
      <c r="S34" s="51">
        <f aca="true" t="shared" si="51" ref="S34:Z35">R34*$S$39*$B$45</f>
        <v>0</v>
      </c>
      <c r="T34" s="51">
        <f t="shared" si="51"/>
        <v>0</v>
      </c>
      <c r="U34" s="51">
        <f t="shared" si="51"/>
        <v>0</v>
      </c>
      <c r="V34" s="51">
        <f t="shared" si="51"/>
        <v>0</v>
      </c>
      <c r="W34" s="51">
        <f t="shared" si="51"/>
        <v>0</v>
      </c>
      <c r="X34" s="51">
        <f t="shared" si="51"/>
        <v>0</v>
      </c>
      <c r="Y34" s="51">
        <f t="shared" si="51"/>
        <v>0</v>
      </c>
      <c r="Z34" s="51">
        <f t="shared" si="51"/>
        <v>0</v>
      </c>
      <c r="AA34" s="7" t="s">
        <v>48</v>
      </c>
      <c r="AB34" s="31">
        <v>0</v>
      </c>
      <c r="AC34" s="21">
        <f aca="true" t="shared" si="52" ref="AC34:AO34">$AB$34*AC39*$B$45</f>
        <v>0</v>
      </c>
      <c r="AD34" s="21">
        <f t="shared" si="52"/>
        <v>0</v>
      </c>
      <c r="AE34" s="21">
        <f t="shared" si="52"/>
        <v>0</v>
      </c>
      <c r="AF34" s="21">
        <f t="shared" si="52"/>
        <v>0</v>
      </c>
      <c r="AG34" s="21">
        <f t="shared" si="52"/>
        <v>0</v>
      </c>
      <c r="AH34" s="21">
        <f t="shared" si="52"/>
        <v>0</v>
      </c>
      <c r="AI34" s="21">
        <f t="shared" si="52"/>
        <v>0</v>
      </c>
      <c r="AJ34" s="21">
        <f t="shared" si="52"/>
        <v>0</v>
      </c>
      <c r="AK34" s="21">
        <f t="shared" si="52"/>
        <v>0</v>
      </c>
      <c r="AL34" s="21">
        <f t="shared" si="52"/>
        <v>0</v>
      </c>
      <c r="AM34" s="21">
        <f t="shared" si="52"/>
        <v>0</v>
      </c>
      <c r="AN34" s="21">
        <f t="shared" si="52"/>
        <v>0</v>
      </c>
      <c r="AO34" s="21">
        <f t="shared" si="52"/>
        <v>0</v>
      </c>
      <c r="AP34" s="7" t="s">
        <v>48</v>
      </c>
      <c r="AQ34" s="17">
        <v>0.8379120879120879</v>
      </c>
      <c r="AR34" s="9">
        <v>0</v>
      </c>
      <c r="AS34" s="21">
        <f aca="true" t="shared" si="53" ref="AS34:BV34">$AB$34*AS39*$B$45</f>
        <v>0</v>
      </c>
      <c r="AT34" s="21">
        <f t="shared" si="53"/>
        <v>0</v>
      </c>
      <c r="AU34" s="21">
        <f t="shared" si="53"/>
        <v>0</v>
      </c>
      <c r="AV34" s="21">
        <f t="shared" si="53"/>
        <v>0</v>
      </c>
      <c r="AW34" s="21">
        <f t="shared" si="53"/>
        <v>0</v>
      </c>
      <c r="AX34" s="21">
        <f t="shared" si="53"/>
        <v>0</v>
      </c>
      <c r="AY34" s="21">
        <f t="shared" si="53"/>
        <v>0</v>
      </c>
      <c r="AZ34" s="21">
        <f t="shared" si="53"/>
        <v>0</v>
      </c>
      <c r="BA34" s="21">
        <f t="shared" si="53"/>
        <v>0</v>
      </c>
      <c r="BB34" s="21">
        <f t="shared" si="53"/>
        <v>0</v>
      </c>
      <c r="BC34" s="21">
        <f t="shared" si="53"/>
        <v>0</v>
      </c>
      <c r="BD34" s="21">
        <f t="shared" si="53"/>
        <v>0</v>
      </c>
      <c r="BE34" s="51">
        <f t="shared" si="53"/>
        <v>0</v>
      </c>
      <c r="BF34" s="51">
        <f t="shared" si="53"/>
        <v>0</v>
      </c>
      <c r="BG34" s="51">
        <f t="shared" si="53"/>
        <v>0</v>
      </c>
      <c r="BH34" s="51">
        <f t="shared" si="53"/>
        <v>0</v>
      </c>
      <c r="BI34" s="51">
        <f t="shared" si="53"/>
        <v>0</v>
      </c>
      <c r="BJ34" s="51">
        <f t="shared" si="53"/>
        <v>0</v>
      </c>
      <c r="BK34" s="51">
        <f t="shared" si="53"/>
        <v>0</v>
      </c>
      <c r="BL34" s="51">
        <f t="shared" si="53"/>
        <v>0</v>
      </c>
      <c r="BM34" s="51">
        <f t="shared" si="53"/>
        <v>0</v>
      </c>
      <c r="BN34" s="51">
        <f t="shared" si="53"/>
        <v>0</v>
      </c>
      <c r="BO34" s="51">
        <f t="shared" si="53"/>
        <v>0</v>
      </c>
      <c r="BP34" s="51">
        <f t="shared" si="53"/>
        <v>0</v>
      </c>
      <c r="BQ34" s="51">
        <f t="shared" si="53"/>
        <v>0</v>
      </c>
      <c r="BR34" s="51">
        <f t="shared" si="53"/>
        <v>0</v>
      </c>
      <c r="BS34" s="51">
        <f t="shared" si="53"/>
        <v>0</v>
      </c>
      <c r="BT34" s="51">
        <f t="shared" si="53"/>
        <v>0</v>
      </c>
      <c r="BU34" s="51">
        <f t="shared" si="53"/>
        <v>0</v>
      </c>
      <c r="BV34" s="51">
        <f t="shared" si="53"/>
        <v>0</v>
      </c>
      <c r="BW34" s="7" t="s">
        <v>48</v>
      </c>
      <c r="BX34" s="17">
        <v>0.8379120879120879</v>
      </c>
      <c r="BY34" s="31">
        <v>0</v>
      </c>
      <c r="BZ34" s="21">
        <f>$BY$34*BZ39*$B$45</f>
        <v>0</v>
      </c>
      <c r="CA34" s="21">
        <f>$BY$34*CA39*$B$45</f>
        <v>0</v>
      </c>
      <c r="CB34" s="21">
        <f>$BY$34*CB39*$B$45</f>
        <v>0</v>
      </c>
      <c r="CC34" s="21">
        <f>$BY$34*CC39*$B$45</f>
        <v>0</v>
      </c>
      <c r="CD34" s="21">
        <f>$BY$34*CD39*$B$45</f>
        <v>0</v>
      </c>
      <c r="CE34" s="21">
        <f>$BY$34*CE39*$B$45</f>
        <v>0</v>
      </c>
      <c r="CF34" s="7" t="s">
        <v>48</v>
      </c>
      <c r="CG34" s="17">
        <v>0.8379120879120879</v>
      </c>
      <c r="CH34" s="31">
        <v>0</v>
      </c>
      <c r="CI34" s="21">
        <f>CH34*$BZ$39*$B$45</f>
        <v>0</v>
      </c>
      <c r="CJ34" s="21">
        <f>CI34*$BZ$39*$B$45</f>
        <v>0</v>
      </c>
      <c r="CK34" s="21">
        <f>CJ34*$BZ$39*$B$45</f>
        <v>0</v>
      </c>
      <c r="CL34" s="21">
        <f>CK34*$BZ$39*$B$45</f>
        <v>0</v>
      </c>
      <c r="CM34" s="21">
        <f>CL34*$BZ$39*$B$45</f>
        <v>0</v>
      </c>
      <c r="CN34" s="21">
        <f>CM34*$BZ$39*$B$45</f>
        <v>0</v>
      </c>
      <c r="CO34" s="21">
        <f>CK34*$BZ$39*$B$45</f>
        <v>0</v>
      </c>
      <c r="CP34" s="21">
        <f>CL34*$BZ$39*$B$45</f>
        <v>0</v>
      </c>
      <c r="CQ34" s="21">
        <f>CM34*$BZ$39*$B$45</f>
        <v>0</v>
      </c>
      <c r="EP34" s="1"/>
      <c r="EQ34" s="1"/>
      <c r="ER34" s="1"/>
      <c r="ES34" s="1"/>
    </row>
    <row r="35" spans="1:149" ht="12.75">
      <c r="A35" s="67" t="s">
        <v>44</v>
      </c>
      <c r="B35" s="67"/>
      <c r="C35" s="67"/>
      <c r="D35" s="67"/>
      <c r="E35" s="67"/>
      <c r="F35" s="67"/>
      <c r="G35" s="7" t="s">
        <v>21</v>
      </c>
      <c r="H35" s="17">
        <v>0.8379120879120879</v>
      </c>
      <c r="I35" s="31">
        <v>0</v>
      </c>
      <c r="J35" s="38">
        <f>$I$35*J39*$B$45</f>
        <v>0</v>
      </c>
      <c r="K35" s="7" t="s">
        <v>21</v>
      </c>
      <c r="L35" s="17">
        <v>0.8379120879120879</v>
      </c>
      <c r="M35" s="31">
        <v>0</v>
      </c>
      <c r="N35" s="38">
        <f>$I$35*N39*$B$45</f>
        <v>0</v>
      </c>
      <c r="O35" s="38">
        <f>$I$35*O39*$B$45</f>
        <v>0</v>
      </c>
      <c r="P35" s="7" t="s">
        <v>21</v>
      </c>
      <c r="Q35" s="17">
        <v>0.8379120879120879</v>
      </c>
      <c r="R35" s="9">
        <v>0</v>
      </c>
      <c r="S35" s="51">
        <f t="shared" si="51"/>
        <v>0</v>
      </c>
      <c r="T35" s="51">
        <f t="shared" si="51"/>
        <v>0</v>
      </c>
      <c r="U35" s="51">
        <f t="shared" si="51"/>
        <v>0</v>
      </c>
      <c r="V35" s="51">
        <f t="shared" si="51"/>
        <v>0</v>
      </c>
      <c r="W35" s="51">
        <f t="shared" si="51"/>
        <v>0</v>
      </c>
      <c r="X35" s="51">
        <f t="shared" si="51"/>
        <v>0</v>
      </c>
      <c r="Y35" s="51">
        <f t="shared" si="51"/>
        <v>0</v>
      </c>
      <c r="Z35" s="51">
        <f t="shared" si="51"/>
        <v>0</v>
      </c>
      <c r="AA35" s="7" t="s">
        <v>21</v>
      </c>
      <c r="AB35" s="31">
        <v>0</v>
      </c>
      <c r="AC35" s="21">
        <f aca="true" t="shared" si="54" ref="AC35:AO35">$AB$35*AC39*$B$45</f>
        <v>0</v>
      </c>
      <c r="AD35" s="21">
        <f t="shared" si="54"/>
        <v>0</v>
      </c>
      <c r="AE35" s="21">
        <f t="shared" si="54"/>
        <v>0</v>
      </c>
      <c r="AF35" s="21">
        <f t="shared" si="54"/>
        <v>0</v>
      </c>
      <c r="AG35" s="21">
        <f t="shared" si="54"/>
        <v>0</v>
      </c>
      <c r="AH35" s="21">
        <f t="shared" si="54"/>
        <v>0</v>
      </c>
      <c r="AI35" s="21">
        <f t="shared" si="54"/>
        <v>0</v>
      </c>
      <c r="AJ35" s="21">
        <f t="shared" si="54"/>
        <v>0</v>
      </c>
      <c r="AK35" s="21">
        <f t="shared" si="54"/>
        <v>0</v>
      </c>
      <c r="AL35" s="21">
        <f t="shared" si="54"/>
        <v>0</v>
      </c>
      <c r="AM35" s="21">
        <f t="shared" si="54"/>
        <v>0</v>
      </c>
      <c r="AN35" s="21">
        <f t="shared" si="54"/>
        <v>0</v>
      </c>
      <c r="AO35" s="21">
        <f t="shared" si="54"/>
        <v>0</v>
      </c>
      <c r="AP35" s="7" t="s">
        <v>21</v>
      </c>
      <c r="AQ35" s="17">
        <v>0.8379120879120879</v>
      </c>
      <c r="AR35" s="9">
        <v>0</v>
      </c>
      <c r="AS35" s="21">
        <f aca="true" t="shared" si="55" ref="AS35:BV35">$AB$35*AS39*$B$45</f>
        <v>0</v>
      </c>
      <c r="AT35" s="21">
        <f t="shared" si="55"/>
        <v>0</v>
      </c>
      <c r="AU35" s="21">
        <f t="shared" si="55"/>
        <v>0</v>
      </c>
      <c r="AV35" s="21">
        <f t="shared" si="55"/>
        <v>0</v>
      </c>
      <c r="AW35" s="21">
        <f t="shared" si="55"/>
        <v>0</v>
      </c>
      <c r="AX35" s="21">
        <f t="shared" si="55"/>
        <v>0</v>
      </c>
      <c r="AY35" s="21">
        <f t="shared" si="55"/>
        <v>0</v>
      </c>
      <c r="AZ35" s="21">
        <f t="shared" si="55"/>
        <v>0</v>
      </c>
      <c r="BA35" s="21">
        <f t="shared" si="55"/>
        <v>0</v>
      </c>
      <c r="BB35" s="21">
        <f t="shared" si="55"/>
        <v>0</v>
      </c>
      <c r="BC35" s="21">
        <f t="shared" si="55"/>
        <v>0</v>
      </c>
      <c r="BD35" s="21">
        <f t="shared" si="55"/>
        <v>0</v>
      </c>
      <c r="BE35" s="51">
        <f t="shared" si="55"/>
        <v>0</v>
      </c>
      <c r="BF35" s="51">
        <f t="shared" si="55"/>
        <v>0</v>
      </c>
      <c r="BG35" s="51">
        <f t="shared" si="55"/>
        <v>0</v>
      </c>
      <c r="BH35" s="51">
        <f t="shared" si="55"/>
        <v>0</v>
      </c>
      <c r="BI35" s="51">
        <f t="shared" si="55"/>
        <v>0</v>
      </c>
      <c r="BJ35" s="51">
        <f t="shared" si="55"/>
        <v>0</v>
      </c>
      <c r="BK35" s="51">
        <f t="shared" si="55"/>
        <v>0</v>
      </c>
      <c r="BL35" s="51">
        <f t="shared" si="55"/>
        <v>0</v>
      </c>
      <c r="BM35" s="51">
        <f t="shared" si="55"/>
        <v>0</v>
      </c>
      <c r="BN35" s="51">
        <f t="shared" si="55"/>
        <v>0</v>
      </c>
      <c r="BO35" s="51">
        <f t="shared" si="55"/>
        <v>0</v>
      </c>
      <c r="BP35" s="51">
        <f t="shared" si="55"/>
        <v>0</v>
      </c>
      <c r="BQ35" s="51">
        <f t="shared" si="55"/>
        <v>0</v>
      </c>
      <c r="BR35" s="51">
        <f t="shared" si="55"/>
        <v>0</v>
      </c>
      <c r="BS35" s="51">
        <f t="shared" si="55"/>
        <v>0</v>
      </c>
      <c r="BT35" s="51">
        <f t="shared" si="55"/>
        <v>0</v>
      </c>
      <c r="BU35" s="51">
        <f t="shared" si="55"/>
        <v>0</v>
      </c>
      <c r="BV35" s="51">
        <f t="shared" si="55"/>
        <v>0</v>
      </c>
      <c r="BW35" s="7" t="s">
        <v>21</v>
      </c>
      <c r="BX35" s="17">
        <v>0.8379120879120879</v>
      </c>
      <c r="BY35" s="31">
        <v>0</v>
      </c>
      <c r="BZ35" s="21">
        <f>$BY$35*BZ39*$B$45</f>
        <v>0</v>
      </c>
      <c r="CA35" s="21">
        <f>$BY$35*CA39*$B$45</f>
        <v>0</v>
      </c>
      <c r="CB35" s="21">
        <f>$BY$35*CB39*$B$45</f>
        <v>0</v>
      </c>
      <c r="CC35" s="21">
        <f>$BY$35*CC39*$B$45</f>
        <v>0</v>
      </c>
      <c r="CD35" s="21">
        <f>$BY$35*CD39*$B$45</f>
        <v>0</v>
      </c>
      <c r="CE35" s="21">
        <f>$BY$35*CE39*$B$45</f>
        <v>0</v>
      </c>
      <c r="CF35" s="7" t="s">
        <v>21</v>
      </c>
      <c r="CG35" s="17">
        <v>0.8379120879120879</v>
      </c>
      <c r="CH35" s="31">
        <v>0</v>
      </c>
      <c r="CI35" s="21">
        <f>CH35*$BZ$39*$B$45</f>
        <v>0</v>
      </c>
      <c r="CJ35" s="21">
        <f>CI35*$BZ$39*$B$45</f>
        <v>0</v>
      </c>
      <c r="CK35" s="21">
        <f>CJ35*$BZ$39*$B$45</f>
        <v>0</v>
      </c>
      <c r="CL35" s="21">
        <f>CK35*$BZ$39*$B$45</f>
        <v>0</v>
      </c>
      <c r="CM35" s="21">
        <f>CL35*$BZ$39*$B$45</f>
        <v>0</v>
      </c>
      <c r="CN35" s="21">
        <f>CM35*$BZ$39*$B$45</f>
        <v>0</v>
      </c>
      <c r="CO35" s="21">
        <f>CK35*$BZ$39*$B$45</f>
        <v>0</v>
      </c>
      <c r="CP35" s="21">
        <f>CL35*$BZ$39*$B$45</f>
        <v>0</v>
      </c>
      <c r="CQ35" s="21">
        <f>CM35*$BZ$39*$B$45</f>
        <v>0</v>
      </c>
      <c r="EP35" s="1"/>
      <c r="EQ35" s="1"/>
      <c r="ER35" s="1"/>
      <c r="ES35" s="1"/>
    </row>
    <row r="36" spans="1:149" ht="12.75">
      <c r="A36" s="65" t="s">
        <v>39</v>
      </c>
      <c r="B36" s="65"/>
      <c r="C36" s="65"/>
      <c r="D36" s="65"/>
      <c r="E36" s="65"/>
      <c r="F36" s="65"/>
      <c r="G36" s="8"/>
      <c r="H36" s="19">
        <f>SUM(H38:H40)</f>
        <v>114.22570239999999</v>
      </c>
      <c r="I36" s="32">
        <v>0.62</v>
      </c>
      <c r="J36" s="22">
        <f>$I$36*J39*$B$45</f>
        <v>5177.495999999999</v>
      </c>
      <c r="K36" s="8"/>
      <c r="L36" s="19">
        <f>SUM(L38:L40)</f>
        <v>114.22570239999999</v>
      </c>
      <c r="M36" s="32">
        <v>0</v>
      </c>
      <c r="N36" s="22">
        <f>M36*N39*$B$45</f>
        <v>0</v>
      </c>
      <c r="O36" s="22">
        <f>N36*O39*$B$45</f>
        <v>0</v>
      </c>
      <c r="P36" s="8"/>
      <c r="Q36" s="19">
        <f>SUM(Q38:Q40)</f>
        <v>114.22570239999999</v>
      </c>
      <c r="R36" s="27">
        <v>0.62</v>
      </c>
      <c r="S36" s="52">
        <f>$R$36*S39*$B$45</f>
        <v>4136.639999999999</v>
      </c>
      <c r="T36" s="52">
        <f aca="true" t="shared" si="56" ref="T36:Z36">$R$36*T39*$B$45</f>
        <v>3120.3359999999993</v>
      </c>
      <c r="U36" s="52">
        <f t="shared" si="56"/>
        <v>1543.056</v>
      </c>
      <c r="V36" s="52">
        <f t="shared" si="56"/>
        <v>5376.888</v>
      </c>
      <c r="W36" s="52">
        <f t="shared" si="56"/>
        <v>5320.344</v>
      </c>
      <c r="X36" s="52">
        <f t="shared" si="56"/>
        <v>3892.608</v>
      </c>
      <c r="Y36" s="52">
        <f t="shared" si="56"/>
        <v>3959.568</v>
      </c>
      <c r="Z36" s="52">
        <f t="shared" si="56"/>
        <v>3848.7119999999995</v>
      </c>
      <c r="AA36" s="8"/>
      <c r="AB36" s="32">
        <v>0.62</v>
      </c>
      <c r="AC36" s="22">
        <f aca="true" t="shared" si="57" ref="AC36:AO36">$AB$36*AC39*$B$45</f>
        <v>2472.312</v>
      </c>
      <c r="AD36" s="22">
        <f t="shared" si="57"/>
        <v>3898.56</v>
      </c>
      <c r="AE36" s="22">
        <f t="shared" si="57"/>
        <v>3958.8239999999996</v>
      </c>
      <c r="AF36" s="22">
        <f t="shared" si="57"/>
        <v>4110.6</v>
      </c>
      <c r="AG36" s="22">
        <f t="shared" si="57"/>
        <v>4761.6</v>
      </c>
      <c r="AH36" s="22">
        <f t="shared" si="57"/>
        <v>3976.68</v>
      </c>
      <c r="AI36" s="22">
        <f t="shared" si="57"/>
        <v>3972.2159999999994</v>
      </c>
      <c r="AJ36" s="22">
        <f t="shared" si="57"/>
        <v>3956.5919999999996</v>
      </c>
      <c r="AK36" s="22">
        <f t="shared" si="57"/>
        <v>765.576</v>
      </c>
      <c r="AL36" s="22">
        <f t="shared" si="57"/>
        <v>3917.16</v>
      </c>
      <c r="AM36" s="22">
        <f t="shared" si="57"/>
        <v>5449.056</v>
      </c>
      <c r="AN36" s="22">
        <f t="shared" si="57"/>
        <v>2558.616</v>
      </c>
      <c r="AO36" s="22">
        <f t="shared" si="57"/>
        <v>4728.864</v>
      </c>
      <c r="AP36" s="8"/>
      <c r="AQ36" s="19">
        <f>SUM(AQ38:AQ40)</f>
        <v>114.22570239999999</v>
      </c>
      <c r="AR36" s="27">
        <v>0.62</v>
      </c>
      <c r="AS36" s="22">
        <f>$AR$36*AS39*$B$45</f>
        <v>3884.424</v>
      </c>
      <c r="AT36" s="22">
        <f>$AR$36*AT39*$B$45</f>
        <v>2461.8959999999997</v>
      </c>
      <c r="AU36" s="22">
        <f>$AR$36*AU39*$B$45</f>
        <v>2497.6079999999997</v>
      </c>
      <c r="AV36" s="22">
        <f>$AR$36*AV39*$B$45</f>
        <v>3882.9359999999997</v>
      </c>
      <c r="AW36" s="22">
        <f>$AR$36*AW39*$B$45</f>
        <v>3836.8080000000004</v>
      </c>
      <c r="AX36" s="22">
        <f>$AR$36*AX39*$B$45</f>
        <v>3869.544</v>
      </c>
      <c r="AY36" s="22">
        <f>$AR$36*AY39*$B$45</f>
        <v>5377.632</v>
      </c>
      <c r="AZ36" s="22">
        <f>$AR$36*AZ39*$B$45</f>
        <v>5824.776</v>
      </c>
      <c r="BA36" s="22">
        <f>$AR$36*BA39*$B$45</f>
        <v>3814.4880000000003</v>
      </c>
      <c r="BB36" s="22">
        <f>$AR$36*BB39*$B$45</f>
        <v>3342.0480000000002</v>
      </c>
      <c r="BC36" s="22">
        <f>$AR$36*BC39*$B$45</f>
        <v>3156.0480000000002</v>
      </c>
      <c r="BD36" s="22">
        <f>$AR$36*BD39*$B$45</f>
        <v>3297.408</v>
      </c>
      <c r="BE36" s="51">
        <f>$AR$36*BE39*$B$45</f>
        <v>3311.544</v>
      </c>
      <c r="BF36" s="16">
        <f>$AR$36*BF39*$B$45</f>
        <v>3392.6399999999994</v>
      </c>
      <c r="BG36" s="16">
        <f>$AR$36*BG39*$B$45</f>
        <v>3803.3280000000004</v>
      </c>
      <c r="BH36" s="16">
        <f>$AR$36*BH39*$B$45</f>
        <v>3309.312</v>
      </c>
      <c r="BI36" s="16">
        <f>$AR$36*BI39*$B$45</f>
        <v>3943.9440000000004</v>
      </c>
      <c r="BJ36" s="51">
        <f>$AR$36*BJ39*$B$45</f>
        <v>3406.032</v>
      </c>
      <c r="BK36" s="16">
        <f>$AR$36*BK39*$B$45</f>
        <v>5246.688</v>
      </c>
      <c r="BL36" s="16">
        <f>$AR$36*BL39*$B$45</f>
        <v>5295.7919999999995</v>
      </c>
      <c r="BM36" s="16">
        <f>$AR$36*BM39*$B$45</f>
        <v>4263.12</v>
      </c>
      <c r="BN36" s="16">
        <f>$AR$36*BN39*$B$45</f>
        <v>4006.44</v>
      </c>
      <c r="BO36" s="51">
        <f>$AR$36*BO39*$B$45</f>
        <v>4150.776</v>
      </c>
      <c r="BP36" s="16">
        <f>$AR$36*BP39*$B$45</f>
        <v>4062.984</v>
      </c>
      <c r="BQ36" s="16">
        <f>$AR$36*BQ39*$B$45</f>
        <v>4395.552</v>
      </c>
      <c r="BR36" s="16">
        <f>$AR$36*BR39*$B$45</f>
        <v>4108.368</v>
      </c>
      <c r="BS36" s="16">
        <f>$AR$36*BS39*$B$45</f>
        <v>2991.6240000000003</v>
      </c>
      <c r="BT36" s="16">
        <f>$AR$36*BT39*$B$45</f>
        <v>3787.7039999999997</v>
      </c>
      <c r="BU36" s="16">
        <f>$AR$36*BU39*$B$45</f>
        <v>3653.04</v>
      </c>
      <c r="BV36" s="16">
        <f>$AR$36*BV39*$B$45</f>
        <v>3348</v>
      </c>
      <c r="BW36" s="8"/>
      <c r="BX36" s="19">
        <f>SUM(BX38:BX40)</f>
        <v>114.22570239999999</v>
      </c>
      <c r="BY36" s="32">
        <v>0.62</v>
      </c>
      <c r="BZ36" s="22">
        <f>$BY$36*BZ39*$B$45</f>
        <v>5402.184</v>
      </c>
      <c r="CA36" s="22">
        <f>$BY$36*CA39*$B$45</f>
        <v>5411.112</v>
      </c>
      <c r="CB36" s="22">
        <f>$BY$36*CB39*$B$45</f>
        <v>5303.232</v>
      </c>
      <c r="CC36" s="22">
        <f>$BY$36*CC39*$B$45</f>
        <v>5515.272</v>
      </c>
      <c r="CD36" s="22">
        <f>$BY$36*CD39*$B$45</f>
        <v>5536.103999999999</v>
      </c>
      <c r="CE36" s="22">
        <f>$BY$36*CE39*$B$45</f>
        <v>5426.736</v>
      </c>
      <c r="CF36" s="8"/>
      <c r="CG36" s="19">
        <f>SUM(CG38:CG40)</f>
        <v>114.22570239999999</v>
      </c>
      <c r="CH36" s="32">
        <v>0</v>
      </c>
      <c r="CI36" s="22">
        <f>$CH$36*CI39*$B$45</f>
        <v>0</v>
      </c>
      <c r="CJ36" s="22">
        <f>$CH$36*CJ39*$B$45</f>
        <v>0</v>
      </c>
      <c r="CK36" s="22">
        <f>$CH$36*CK39*$B$45</f>
        <v>0</v>
      </c>
      <c r="CL36" s="22">
        <f>$CH$36*CL39*$B$45</f>
        <v>0</v>
      </c>
      <c r="CM36" s="22">
        <f>$CH$36*CM39*$B$45</f>
        <v>0</v>
      </c>
      <c r="CN36" s="22">
        <f>$CH$36*CN39*$B$45</f>
        <v>0</v>
      </c>
      <c r="CO36" s="22">
        <f>$CH$36*CO39*$B$45</f>
        <v>0</v>
      </c>
      <c r="CP36" s="22">
        <f>$CH$36*CP39*$B$45</f>
        <v>0</v>
      </c>
      <c r="CQ36" s="22">
        <f>$CH$36*CQ39*$B$45</f>
        <v>0</v>
      </c>
      <c r="EP36" s="1"/>
      <c r="EQ36" s="1"/>
      <c r="ER36" s="1"/>
      <c r="ES36" s="1"/>
    </row>
    <row r="37" spans="1:149" ht="12.75">
      <c r="A37" s="73" t="s">
        <v>41</v>
      </c>
      <c r="B37" s="74"/>
      <c r="C37" s="74"/>
      <c r="D37" s="74"/>
      <c r="E37" s="74"/>
      <c r="F37" s="75"/>
      <c r="G37" s="8"/>
      <c r="H37" s="19"/>
      <c r="I37" s="32">
        <v>2.05</v>
      </c>
      <c r="J37" s="39">
        <f>$I$37*J39*$B$45</f>
        <v>17119.14</v>
      </c>
      <c r="K37" s="8"/>
      <c r="L37" s="19"/>
      <c r="M37" s="32">
        <v>2.15</v>
      </c>
      <c r="N37" s="39">
        <f>$M$37*N39*$B$45</f>
        <v>15645.119999999999</v>
      </c>
      <c r="O37" s="39">
        <f>$M$37*O39*$B$45</f>
        <v>17291.16</v>
      </c>
      <c r="P37" s="8"/>
      <c r="Q37" s="19"/>
      <c r="R37" s="27">
        <v>2.14</v>
      </c>
      <c r="S37" s="52">
        <f>$R$37*S39*$B$45</f>
        <v>14278.080000000002</v>
      </c>
      <c r="T37" s="52">
        <f aca="true" t="shared" si="58" ref="T37:Z37">$R$37*T39*$B$45</f>
        <v>10770.192</v>
      </c>
      <c r="U37" s="52">
        <f t="shared" si="58"/>
        <v>5326.032</v>
      </c>
      <c r="V37" s="52">
        <f t="shared" si="58"/>
        <v>18558.936</v>
      </c>
      <c r="W37" s="52">
        <f t="shared" si="58"/>
        <v>18363.768</v>
      </c>
      <c r="X37" s="52">
        <f t="shared" si="58"/>
        <v>13435.776000000002</v>
      </c>
      <c r="Y37" s="52">
        <f t="shared" si="58"/>
        <v>13666.896</v>
      </c>
      <c r="Z37" s="52">
        <f t="shared" si="58"/>
        <v>13284.264</v>
      </c>
      <c r="AA37" s="8"/>
      <c r="AB37" s="32">
        <v>2.35</v>
      </c>
      <c r="AC37" s="22">
        <f aca="true" t="shared" si="59" ref="AC37:AO37">$AB$37*AC39*$B$45</f>
        <v>9370.86</v>
      </c>
      <c r="AD37" s="22">
        <f t="shared" si="59"/>
        <v>14776.800000000001</v>
      </c>
      <c r="AE37" s="22">
        <f t="shared" si="59"/>
        <v>15005.220000000001</v>
      </c>
      <c r="AF37" s="22">
        <f t="shared" si="59"/>
        <v>15580.5</v>
      </c>
      <c r="AG37" s="22">
        <f t="shared" si="59"/>
        <v>18048</v>
      </c>
      <c r="AH37" s="22">
        <f t="shared" si="59"/>
        <v>15072.900000000001</v>
      </c>
      <c r="AI37" s="22">
        <f t="shared" si="59"/>
        <v>15055.98</v>
      </c>
      <c r="AJ37" s="22">
        <f t="shared" si="59"/>
        <v>14996.76</v>
      </c>
      <c r="AK37" s="22">
        <f t="shared" si="59"/>
        <v>2901.78</v>
      </c>
      <c r="AL37" s="22">
        <f t="shared" si="59"/>
        <v>14847.300000000001</v>
      </c>
      <c r="AM37" s="22">
        <f t="shared" si="59"/>
        <v>20653.68</v>
      </c>
      <c r="AN37" s="22">
        <f t="shared" si="59"/>
        <v>9697.98</v>
      </c>
      <c r="AO37" s="22">
        <f t="shared" si="59"/>
        <v>17923.920000000002</v>
      </c>
      <c r="AP37" s="8"/>
      <c r="AQ37" s="19"/>
      <c r="AR37" s="27">
        <v>2.14</v>
      </c>
      <c r="AS37" s="22">
        <f>$AR$37*AS39*$B$45</f>
        <v>13407.528000000002</v>
      </c>
      <c r="AT37" s="22">
        <f>$AR$37*AT39*$B$45</f>
        <v>8497.511999999999</v>
      </c>
      <c r="AU37" s="22">
        <f>$AR$37*AU39*$B$45</f>
        <v>8620.776</v>
      </c>
      <c r="AV37" s="22">
        <f>$AR$37*AV39*$B$45</f>
        <v>13402.392</v>
      </c>
      <c r="AW37" s="22">
        <f>$AR$37*AW39*$B$45</f>
        <v>13243.176000000003</v>
      </c>
      <c r="AX37" s="22">
        <f>$AR$37*AX39*$B$45</f>
        <v>13356.168000000001</v>
      </c>
      <c r="AY37" s="22">
        <f>$AR$37*AY39*$B$45</f>
        <v>18561.504</v>
      </c>
      <c r="AZ37" s="22">
        <f>$AR$37*AZ39*$B$45</f>
        <v>20104.872</v>
      </c>
      <c r="BA37" s="22">
        <f>$AR$37*BA39*$B$45</f>
        <v>13166.136000000002</v>
      </c>
      <c r="BB37" s="22">
        <f>$AR$37*BB39*$B$45</f>
        <v>11535.456</v>
      </c>
      <c r="BC37" s="22">
        <f>$AR$37*BC39*$B$45</f>
        <v>10893.456</v>
      </c>
      <c r="BD37" s="22">
        <f>$AR$37*BD39*$B$45</f>
        <v>11381.376</v>
      </c>
      <c r="BE37" s="53">
        <f>$AR$37*BE39*$B$45</f>
        <v>11430.168000000001</v>
      </c>
      <c r="BF37" s="53">
        <f>$AR$37*BF39*$B$45</f>
        <v>11710.08</v>
      </c>
      <c r="BG37" s="53">
        <f>$AR$37*BG39*$B$45</f>
        <v>13127.616000000002</v>
      </c>
      <c r="BH37" s="53">
        <f>$AR$37*BH39*$B$45</f>
        <v>11422.464</v>
      </c>
      <c r="BI37" s="53">
        <f>$AR$37*BI39*$B$45</f>
        <v>13612.968000000003</v>
      </c>
      <c r="BJ37" s="53">
        <f>$AR$37*BJ39*$B$45</f>
        <v>11756.304000000002</v>
      </c>
      <c r="BK37" s="53">
        <f>$AR$37*BK39*$B$45</f>
        <v>18109.536</v>
      </c>
      <c r="BL37" s="53">
        <f>$AR$37*BL39*$B$45</f>
        <v>18279.023999999998</v>
      </c>
      <c r="BM37" s="53">
        <f>$AR$37*BM39*$B$45</f>
        <v>14714.64</v>
      </c>
      <c r="BN37" s="53">
        <f>$AR$37*BN39*$B$45</f>
        <v>13828.68</v>
      </c>
      <c r="BO37" s="53">
        <f>$AR$37*BO39*$B$45</f>
        <v>14326.872</v>
      </c>
      <c r="BP37" s="53">
        <f>$AR$37*BP39*$B$45</f>
        <v>14023.848000000002</v>
      </c>
      <c r="BQ37" s="53">
        <f>$AR$37*BQ39*$B$45</f>
        <v>15171.743999999999</v>
      </c>
      <c r="BR37" s="53">
        <f>$AR$37*BR39*$B$45</f>
        <v>14180.496000000001</v>
      </c>
      <c r="BS37" s="53">
        <f>$AR$37*BS39*$B$45</f>
        <v>10325.928000000002</v>
      </c>
      <c r="BT37" s="53">
        <f>$AR$37*BT39*$B$45</f>
        <v>13073.688000000002</v>
      </c>
      <c r="BU37" s="53">
        <f>$AR$37*BU39*$B$45</f>
        <v>12608.880000000001</v>
      </c>
      <c r="BV37" s="53">
        <f>$AR$37*BV39*$B$45</f>
        <v>11556</v>
      </c>
      <c r="BW37" s="8"/>
      <c r="BX37" s="19"/>
      <c r="BY37" s="32">
        <v>2.45</v>
      </c>
      <c r="BZ37" s="22">
        <f>$BY$37*BZ39*$B$45</f>
        <v>21347.340000000004</v>
      </c>
      <c r="CA37" s="22">
        <f>$BY$37*CA39*$B$45</f>
        <v>21382.62</v>
      </c>
      <c r="CB37" s="22">
        <f>$BY$37*CB39*$B$45</f>
        <v>20956.32</v>
      </c>
      <c r="CC37" s="22">
        <f>$BY$37*CC39*$B$45</f>
        <v>21794.22</v>
      </c>
      <c r="CD37" s="22">
        <f>$BY$37*CD39*$B$45</f>
        <v>21876.540000000005</v>
      </c>
      <c r="CE37" s="22">
        <f>$BY$37*CE39*$B$45</f>
        <v>21444.36</v>
      </c>
      <c r="CF37" s="8"/>
      <c r="CG37" s="19"/>
      <c r="CH37" s="32">
        <v>2.45</v>
      </c>
      <c r="CI37" s="22">
        <f>$CH$37*CI39*$B$45</f>
        <v>10489.920000000002</v>
      </c>
      <c r="CJ37" s="22">
        <f>$CH$37*CJ39*$B$45</f>
        <v>17936.940000000002</v>
      </c>
      <c r="CK37" s="22">
        <f>$CH$37*CK39*$B$45</f>
        <v>19030.62</v>
      </c>
      <c r="CL37" s="22">
        <f>$CH$37*CL39*$B$45</f>
        <v>18924.780000000002</v>
      </c>
      <c r="CM37" s="22">
        <f>$CH$37*CM39*$B$45</f>
        <v>12089.28</v>
      </c>
      <c r="CN37" s="22">
        <f>$CH$37*CN39*$B$45</f>
        <v>16264.080000000002</v>
      </c>
      <c r="CO37" s="22">
        <f>$CH$37*CO39*$B$45</f>
        <v>21520.800000000003</v>
      </c>
      <c r="CP37" s="22">
        <f>$CH$37*CP39*$B$45</f>
        <v>21370.86</v>
      </c>
      <c r="CQ37" s="22">
        <f>$CH$37*CQ39*$B$45</f>
        <v>18901.260000000002</v>
      </c>
      <c r="EP37" s="1"/>
      <c r="EQ37" s="1"/>
      <c r="ER37" s="1"/>
      <c r="ES37" s="1"/>
    </row>
    <row r="38" spans="1:149" ht="12.75">
      <c r="A38" s="72" t="s">
        <v>25</v>
      </c>
      <c r="B38" s="72"/>
      <c r="C38" s="72"/>
      <c r="D38" s="72"/>
      <c r="E38" s="72"/>
      <c r="F38" s="72"/>
      <c r="G38" s="11"/>
      <c r="H38" s="24">
        <f>H29+H24+H15+H10</f>
        <v>99.99999999999999</v>
      </c>
      <c r="I38" s="32"/>
      <c r="J38" s="39">
        <f>J29+J24+J15+J10+J36+J37</f>
        <v>152903.148</v>
      </c>
      <c r="K38" s="11"/>
      <c r="L38" s="24">
        <f>L29+L24+L15+L10</f>
        <v>99.99999999999999</v>
      </c>
      <c r="M38" s="32"/>
      <c r="N38" s="39">
        <f>N29+N24+N15+N10+N36+N37</f>
        <v>134548.032</v>
      </c>
      <c r="O38" s="39">
        <f>O29+O24+O15+O10+O36+O37</f>
        <v>148703.97600000002</v>
      </c>
      <c r="P38" s="11"/>
      <c r="Q38" s="24">
        <f>Q29+Q24+Q15+Q10</f>
        <v>99.99999999999999</v>
      </c>
      <c r="R38" s="9"/>
      <c r="S38" s="53">
        <f aca="true" t="shared" si="60" ref="S38:Z38">S29+S24+S15+S10+S36+S37</f>
        <v>138844.32</v>
      </c>
      <c r="T38" s="53">
        <f t="shared" si="60"/>
        <v>104732.56799999998</v>
      </c>
      <c r="U38" s="53">
        <f t="shared" si="60"/>
        <v>51791.928</v>
      </c>
      <c r="V38" s="53">
        <f t="shared" si="60"/>
        <v>180472.64400000003</v>
      </c>
      <c r="W38" s="53">
        <f t="shared" si="60"/>
        <v>178574.77200000003</v>
      </c>
      <c r="X38" s="53">
        <f t="shared" si="60"/>
        <v>130653.504</v>
      </c>
      <c r="Y38" s="53">
        <f t="shared" si="60"/>
        <v>132900.98400000003</v>
      </c>
      <c r="Z38" s="53">
        <f t="shared" si="60"/>
        <v>129180.15599999999</v>
      </c>
      <c r="AA38" s="11"/>
      <c r="AB38" s="32"/>
      <c r="AC38" s="16">
        <f aca="true" t="shared" si="61" ref="AC38:AO38">AC29+AC24+AC15+AC10+AC36+AC37</f>
        <v>77518.944</v>
      </c>
      <c r="AD38" s="16">
        <f t="shared" si="61"/>
        <v>122238.72000000002</v>
      </c>
      <c r="AE38" s="16">
        <f t="shared" si="61"/>
        <v>124128.288</v>
      </c>
      <c r="AF38" s="16">
        <f t="shared" si="61"/>
        <v>128887.20000000001</v>
      </c>
      <c r="AG38" s="16">
        <f t="shared" si="61"/>
        <v>149299.2</v>
      </c>
      <c r="AH38" s="16">
        <f t="shared" si="61"/>
        <v>124688.16</v>
      </c>
      <c r="AI38" s="16">
        <f t="shared" si="61"/>
        <v>124548.19199999998</v>
      </c>
      <c r="AJ38" s="16">
        <f t="shared" si="61"/>
        <v>124058.30399999999</v>
      </c>
      <c r="AK38" s="16">
        <f t="shared" si="61"/>
        <v>24004.512000000002</v>
      </c>
      <c r="AL38" s="16">
        <f t="shared" si="61"/>
        <v>122821.92000000001</v>
      </c>
      <c r="AM38" s="16">
        <f t="shared" si="61"/>
        <v>170854.272</v>
      </c>
      <c r="AN38" s="16">
        <f t="shared" si="61"/>
        <v>80224.99199999998</v>
      </c>
      <c r="AO38" s="16">
        <f t="shared" si="61"/>
        <v>148272.768</v>
      </c>
      <c r="AP38" s="11"/>
      <c r="AQ38" s="24">
        <f>AQ29+AQ24+AQ15+AQ10</f>
        <v>99.99999999999999</v>
      </c>
      <c r="AR38" s="9"/>
      <c r="AS38" s="16">
        <f aca="true" t="shared" si="62" ref="AS38:BD38">AS29+AS24+AS15+AS10+AS36+AS37</f>
        <v>117033.936</v>
      </c>
      <c r="AT38" s="16">
        <f t="shared" si="62"/>
        <v>74174.544</v>
      </c>
      <c r="AU38" s="16">
        <f t="shared" si="62"/>
        <v>75250.51199999999</v>
      </c>
      <c r="AV38" s="16">
        <f t="shared" si="62"/>
        <v>116989.10399999999</v>
      </c>
      <c r="AW38" s="16">
        <f t="shared" si="62"/>
        <v>115599.31200000002</v>
      </c>
      <c r="AX38" s="16">
        <f t="shared" si="62"/>
        <v>116585.61600000001</v>
      </c>
      <c r="AY38" s="16">
        <f>AY29+AY24+AY15+AY10+AY36+AY37</f>
        <v>162022.848</v>
      </c>
      <c r="AZ38" s="16">
        <f>AZ29+AZ24+AZ15+AZ10+AZ36+AZ37</f>
        <v>175494.864</v>
      </c>
      <c r="BA38" s="16">
        <f>BA29+BA24+BA15+BA10+BA36+BA37</f>
        <v>114926.83200000001</v>
      </c>
      <c r="BB38" s="16">
        <f t="shared" si="62"/>
        <v>100692.672</v>
      </c>
      <c r="BC38" s="16">
        <f t="shared" si="62"/>
        <v>95088.672</v>
      </c>
      <c r="BD38" s="16">
        <f t="shared" si="62"/>
        <v>99347.712</v>
      </c>
      <c r="BE38" s="53">
        <f aca="true" t="shared" si="63" ref="BE38:BV38">BE29+BE24+BE15+BE10+BE36+BE37</f>
        <v>99773.61600000001</v>
      </c>
      <c r="BF38" s="53">
        <f t="shared" si="63"/>
        <v>102216.96</v>
      </c>
      <c r="BG38" s="53">
        <f t="shared" si="63"/>
        <v>114590.592</v>
      </c>
      <c r="BH38" s="53">
        <f t="shared" si="63"/>
        <v>99706.36800000002</v>
      </c>
      <c r="BI38" s="53">
        <f t="shared" si="63"/>
        <v>118827.21600000001</v>
      </c>
      <c r="BJ38" s="53">
        <f t="shared" si="63"/>
        <v>102620.448</v>
      </c>
      <c r="BK38" s="53">
        <f t="shared" si="63"/>
        <v>158077.632</v>
      </c>
      <c r="BL38" s="53">
        <f t="shared" si="63"/>
        <v>159557.088</v>
      </c>
      <c r="BM38" s="53">
        <f t="shared" si="63"/>
        <v>128443.68</v>
      </c>
      <c r="BN38" s="53">
        <f t="shared" si="63"/>
        <v>120710.16</v>
      </c>
      <c r="BO38" s="53">
        <f t="shared" si="63"/>
        <v>125058.864</v>
      </c>
      <c r="BP38" s="53">
        <f t="shared" si="63"/>
        <v>122413.77600000001</v>
      </c>
      <c r="BQ38" s="53">
        <f t="shared" si="63"/>
        <v>132433.72799999997</v>
      </c>
      <c r="BR38" s="53">
        <f t="shared" si="63"/>
        <v>123781.15200000002</v>
      </c>
      <c r="BS38" s="53">
        <f t="shared" si="63"/>
        <v>90134.73599999999</v>
      </c>
      <c r="BT38" s="53">
        <f t="shared" si="63"/>
        <v>114119.856</v>
      </c>
      <c r="BU38" s="53">
        <f t="shared" si="63"/>
        <v>110062.56</v>
      </c>
      <c r="BV38" s="53">
        <f t="shared" si="63"/>
        <v>100872</v>
      </c>
      <c r="BW38" s="11"/>
      <c r="BX38" s="24">
        <f>BX29+BX24+BX15+BX10</f>
        <v>99.99999999999999</v>
      </c>
      <c r="BY38" s="32"/>
      <c r="BZ38" s="16">
        <f aca="true" t="shared" si="64" ref="BZ38:CE38">BZ29+BZ24+BZ15+BZ10+BZ36+BZ37</f>
        <v>169558.872</v>
      </c>
      <c r="CA38" s="16">
        <f t="shared" si="64"/>
        <v>169839.096</v>
      </c>
      <c r="CB38" s="16">
        <f t="shared" si="64"/>
        <v>166453.05599999998</v>
      </c>
      <c r="CC38" s="16">
        <f t="shared" si="64"/>
        <v>173108.376</v>
      </c>
      <c r="CD38" s="16">
        <f t="shared" si="64"/>
        <v>173762.232</v>
      </c>
      <c r="CE38" s="16">
        <f t="shared" si="64"/>
        <v>170329.488</v>
      </c>
      <c r="CF38" s="11"/>
      <c r="CG38" s="24">
        <f>CG29+CG24+CG15+CG10</f>
        <v>99.99999999999999</v>
      </c>
      <c r="CH38" s="32"/>
      <c r="CI38" s="16">
        <f aca="true" t="shared" si="65" ref="CI38:CQ38">CI29+CI24+CI15+CI10+CI36+CI37</f>
        <v>80665.344</v>
      </c>
      <c r="CJ38" s="16">
        <f t="shared" si="65"/>
        <v>137931.408</v>
      </c>
      <c r="CK38" s="16">
        <f t="shared" si="65"/>
        <v>146341.584</v>
      </c>
      <c r="CL38" s="16">
        <f t="shared" si="65"/>
        <v>145527.69600000003</v>
      </c>
      <c r="CM38" s="16">
        <f t="shared" si="65"/>
        <v>92964.096</v>
      </c>
      <c r="CN38" s="16">
        <f t="shared" si="65"/>
        <v>125067.456</v>
      </c>
      <c r="CO38" s="16">
        <f t="shared" si="65"/>
        <v>165490.56</v>
      </c>
      <c r="CP38" s="16">
        <f t="shared" si="65"/>
        <v>164337.55200000003</v>
      </c>
      <c r="CQ38" s="16">
        <f t="shared" si="65"/>
        <v>145346.832</v>
      </c>
      <c r="CR38" s="56">
        <f>SUM(J38:CQ38)</f>
        <v>8718682.207999999</v>
      </c>
      <c r="CS38" s="41">
        <f>CR38/12*0.05</f>
        <v>36327.84253333333</v>
      </c>
      <c r="EP38" s="1"/>
      <c r="EQ38" s="1"/>
      <c r="ER38" s="1"/>
      <c r="ES38" s="1"/>
    </row>
    <row r="39" spans="1:149" ht="12.75">
      <c r="A39" s="72" t="s">
        <v>26</v>
      </c>
      <c r="B39" s="72"/>
      <c r="C39" s="72"/>
      <c r="D39" s="72"/>
      <c r="E39" s="72"/>
      <c r="F39" s="72"/>
      <c r="G39" s="11"/>
      <c r="H39" s="23"/>
      <c r="I39" s="33"/>
      <c r="J39" s="36">
        <v>695.9</v>
      </c>
      <c r="K39" s="11"/>
      <c r="L39" s="23"/>
      <c r="M39" s="33"/>
      <c r="N39" s="36">
        <v>606.4</v>
      </c>
      <c r="O39" s="36">
        <v>670.2</v>
      </c>
      <c r="P39" s="11"/>
      <c r="Q39" s="23"/>
      <c r="R39" s="28"/>
      <c r="S39" s="55">
        <v>556</v>
      </c>
      <c r="T39" s="55">
        <v>419.4</v>
      </c>
      <c r="U39" s="55">
        <v>207.4</v>
      </c>
      <c r="V39" s="55">
        <v>722.7</v>
      </c>
      <c r="W39" s="55">
        <v>715.1</v>
      </c>
      <c r="X39" s="55">
        <v>523.2</v>
      </c>
      <c r="Y39" s="55">
        <v>532.2</v>
      </c>
      <c r="Z39" s="55">
        <v>517.3</v>
      </c>
      <c r="AA39" s="11"/>
      <c r="AB39" s="33"/>
      <c r="AC39" s="16">
        <v>332.3</v>
      </c>
      <c r="AD39" s="16">
        <v>524</v>
      </c>
      <c r="AE39" s="16">
        <v>532.1</v>
      </c>
      <c r="AF39" s="16">
        <v>552.5</v>
      </c>
      <c r="AG39" s="16">
        <v>640</v>
      </c>
      <c r="AH39" s="16">
        <v>534.5</v>
      </c>
      <c r="AI39" s="16">
        <v>533.9</v>
      </c>
      <c r="AJ39" s="16">
        <v>531.8</v>
      </c>
      <c r="AK39" s="16">
        <v>102.9</v>
      </c>
      <c r="AL39" s="16">
        <v>526.5</v>
      </c>
      <c r="AM39" s="16">
        <v>732.4</v>
      </c>
      <c r="AN39" s="16">
        <v>343.9</v>
      </c>
      <c r="AO39" s="16">
        <v>635.6</v>
      </c>
      <c r="AP39" s="11"/>
      <c r="AQ39" s="23"/>
      <c r="AR39" s="28"/>
      <c r="AS39" s="16">
        <v>522.1</v>
      </c>
      <c r="AT39" s="16">
        <v>330.9</v>
      </c>
      <c r="AU39" s="16">
        <v>335.7</v>
      </c>
      <c r="AV39" s="16">
        <v>521.9</v>
      </c>
      <c r="AW39" s="16">
        <v>515.7</v>
      </c>
      <c r="AX39" s="16">
        <v>520.1</v>
      </c>
      <c r="AY39" s="16">
        <v>722.8</v>
      </c>
      <c r="AZ39" s="16">
        <v>782.9</v>
      </c>
      <c r="BA39" s="16">
        <v>512.7</v>
      </c>
      <c r="BB39" s="16">
        <v>449.2</v>
      </c>
      <c r="BC39" s="16">
        <v>424.2</v>
      </c>
      <c r="BD39" s="16">
        <v>443.2</v>
      </c>
      <c r="BE39" s="55">
        <v>445.1</v>
      </c>
      <c r="BF39" s="55">
        <v>456</v>
      </c>
      <c r="BG39" s="55">
        <v>511.2</v>
      </c>
      <c r="BH39" s="55">
        <v>444.8</v>
      </c>
      <c r="BI39" s="55">
        <v>530.1</v>
      </c>
      <c r="BJ39" s="55">
        <v>457.8</v>
      </c>
      <c r="BK39" s="55">
        <v>705.2</v>
      </c>
      <c r="BL39" s="55">
        <v>711.8</v>
      </c>
      <c r="BM39" s="55">
        <v>573</v>
      </c>
      <c r="BN39" s="55">
        <v>538.5</v>
      </c>
      <c r="BO39" s="55">
        <v>557.9</v>
      </c>
      <c r="BP39" s="55">
        <v>546.1</v>
      </c>
      <c r="BQ39" s="55">
        <v>590.8</v>
      </c>
      <c r="BR39" s="55">
        <v>552.2</v>
      </c>
      <c r="BS39" s="55">
        <v>402.1</v>
      </c>
      <c r="BT39" s="55">
        <v>509.1</v>
      </c>
      <c r="BU39" s="55">
        <v>491</v>
      </c>
      <c r="BV39" s="55">
        <v>450</v>
      </c>
      <c r="BW39" s="11"/>
      <c r="BX39" s="23"/>
      <c r="BY39" s="33"/>
      <c r="BZ39" s="16">
        <v>726.1</v>
      </c>
      <c r="CA39" s="16">
        <v>727.3</v>
      </c>
      <c r="CB39" s="16">
        <v>712.8</v>
      </c>
      <c r="CC39" s="16">
        <v>741.3</v>
      </c>
      <c r="CD39" s="16">
        <v>744.1</v>
      </c>
      <c r="CE39" s="16">
        <v>729.4</v>
      </c>
      <c r="CF39" s="11"/>
      <c r="CG39" s="23"/>
      <c r="CH39" s="33"/>
      <c r="CI39" s="16">
        <v>356.8</v>
      </c>
      <c r="CJ39" s="16">
        <v>610.1</v>
      </c>
      <c r="CK39" s="16">
        <v>647.3</v>
      </c>
      <c r="CL39" s="16">
        <v>643.7</v>
      </c>
      <c r="CM39" s="16">
        <v>411.2</v>
      </c>
      <c r="CN39" s="16">
        <v>553.2</v>
      </c>
      <c r="CO39" s="16">
        <v>732</v>
      </c>
      <c r="CP39" s="16">
        <v>726.9</v>
      </c>
      <c r="CQ39" s="16">
        <v>642.9</v>
      </c>
      <c r="EP39" s="1"/>
      <c r="EQ39" s="1"/>
      <c r="ER39" s="1"/>
      <c r="ES39" s="1"/>
    </row>
    <row r="40" spans="1:95" s="12" customFormat="1" ht="25.5" customHeight="1">
      <c r="A40" s="71" t="s">
        <v>45</v>
      </c>
      <c r="B40" s="71"/>
      <c r="C40" s="71"/>
      <c r="D40" s="71"/>
      <c r="E40" s="71"/>
      <c r="F40" s="71"/>
      <c r="G40" s="4"/>
      <c r="H40" s="25">
        <f>7.28*1.416*1.2*1.15</f>
        <v>14.225702399999998</v>
      </c>
      <c r="I40" s="29">
        <f>I15+I24+I29+I36+I37</f>
        <v>18.310000000000002</v>
      </c>
      <c r="J40" s="25">
        <f>J38/12/J39</f>
        <v>18.31</v>
      </c>
      <c r="K40" s="4"/>
      <c r="L40" s="25">
        <f>7.28*1.416*1.2*1.15</f>
        <v>14.225702399999998</v>
      </c>
      <c r="M40" s="29">
        <f>M15+M24+M29+M36+M37</f>
        <v>18.49</v>
      </c>
      <c r="N40" s="25">
        <f>N38/12/N39</f>
        <v>18.490000000000002</v>
      </c>
      <c r="O40" s="25">
        <f>O38/12/O39</f>
        <v>18.490000000000002</v>
      </c>
      <c r="P40" s="4"/>
      <c r="Q40" s="25">
        <f>7.28*1.416*1.2*1.15</f>
        <v>14.225702399999998</v>
      </c>
      <c r="R40" s="29">
        <f>R15+R24+R29+R36+R37</f>
        <v>20.810000000000002</v>
      </c>
      <c r="S40" s="28">
        <f aca="true" t="shared" si="66" ref="S40:Z40">S38/12/S39</f>
        <v>20.810000000000002</v>
      </c>
      <c r="T40" s="28">
        <f t="shared" si="66"/>
        <v>20.809999999999995</v>
      </c>
      <c r="U40" s="28">
        <f t="shared" si="66"/>
        <v>20.81</v>
      </c>
      <c r="V40" s="28">
        <f t="shared" si="66"/>
        <v>20.810000000000002</v>
      </c>
      <c r="W40" s="28">
        <f t="shared" si="66"/>
        <v>20.810000000000002</v>
      </c>
      <c r="X40" s="28">
        <f t="shared" si="66"/>
        <v>20.81</v>
      </c>
      <c r="Y40" s="28">
        <f t="shared" si="66"/>
        <v>20.810000000000002</v>
      </c>
      <c r="Z40" s="28">
        <f t="shared" si="66"/>
        <v>20.81</v>
      </c>
      <c r="AA40" s="4"/>
      <c r="AB40" s="29">
        <f>AB15+AB24+AB29+AB36+AB37</f>
        <v>19.44</v>
      </c>
      <c r="AC40" s="28">
        <f aca="true" t="shared" si="67" ref="AC40:AO40">AC38/12/AC39</f>
        <v>19.44</v>
      </c>
      <c r="AD40" s="28">
        <f t="shared" si="67"/>
        <v>19.44</v>
      </c>
      <c r="AE40" s="28">
        <f t="shared" si="67"/>
        <v>19.439999999999998</v>
      </c>
      <c r="AF40" s="28">
        <f t="shared" si="67"/>
        <v>19.44</v>
      </c>
      <c r="AG40" s="28">
        <f t="shared" si="67"/>
        <v>19.44</v>
      </c>
      <c r="AH40" s="28">
        <f t="shared" si="67"/>
        <v>19.44</v>
      </c>
      <c r="AI40" s="28">
        <f t="shared" si="67"/>
        <v>19.439999999999998</v>
      </c>
      <c r="AJ40" s="28">
        <f t="shared" si="67"/>
        <v>19.44</v>
      </c>
      <c r="AK40" s="28">
        <f t="shared" si="67"/>
        <v>19.44</v>
      </c>
      <c r="AL40" s="28">
        <f t="shared" si="67"/>
        <v>19.440000000000005</v>
      </c>
      <c r="AM40" s="28">
        <f t="shared" si="67"/>
        <v>19.44</v>
      </c>
      <c r="AN40" s="28">
        <f t="shared" si="67"/>
        <v>19.439999999999998</v>
      </c>
      <c r="AO40" s="28">
        <f t="shared" si="67"/>
        <v>19.44</v>
      </c>
      <c r="AP40" s="4"/>
      <c r="AQ40" s="25">
        <f>7.28*1.416*1.2*1.15</f>
        <v>14.225702399999998</v>
      </c>
      <c r="AR40" s="29">
        <f>AR15+AR24+AR29+AR36+AR37</f>
        <v>18.68</v>
      </c>
      <c r="AS40" s="25">
        <f aca="true" t="shared" si="68" ref="AS40:BD40">AS38/12/AS39</f>
        <v>18.68</v>
      </c>
      <c r="AT40" s="25">
        <f t="shared" si="68"/>
        <v>18.68</v>
      </c>
      <c r="AU40" s="25">
        <f t="shared" si="68"/>
        <v>18.68</v>
      </c>
      <c r="AV40" s="25">
        <f t="shared" si="68"/>
        <v>18.68</v>
      </c>
      <c r="AW40" s="25">
        <f t="shared" si="68"/>
        <v>18.680000000000003</v>
      </c>
      <c r="AX40" s="25">
        <f t="shared" si="68"/>
        <v>18.68</v>
      </c>
      <c r="AY40" s="25">
        <f>AY38/12/AY39</f>
        <v>18.680000000000003</v>
      </c>
      <c r="AZ40" s="25">
        <f>AZ38/12/AZ39</f>
        <v>18.68</v>
      </c>
      <c r="BA40" s="25">
        <f>BA38/12/BA39</f>
        <v>18.68</v>
      </c>
      <c r="BB40" s="25">
        <f t="shared" si="68"/>
        <v>18.680000000000003</v>
      </c>
      <c r="BC40" s="25">
        <f t="shared" si="68"/>
        <v>18.680000000000003</v>
      </c>
      <c r="BD40" s="25">
        <f t="shared" si="68"/>
        <v>18.680000000000003</v>
      </c>
      <c r="BE40" s="25">
        <f aca="true" t="shared" si="69" ref="BE40:BV40">BE38/12/BE39</f>
        <v>18.68</v>
      </c>
      <c r="BF40" s="25">
        <f t="shared" si="69"/>
        <v>18.68</v>
      </c>
      <c r="BG40" s="25">
        <f t="shared" si="69"/>
        <v>18.68</v>
      </c>
      <c r="BH40" s="25">
        <f t="shared" si="69"/>
        <v>18.680000000000003</v>
      </c>
      <c r="BI40" s="25">
        <f t="shared" si="69"/>
        <v>18.680000000000003</v>
      </c>
      <c r="BJ40" s="25">
        <f t="shared" si="69"/>
        <v>18.68</v>
      </c>
      <c r="BK40" s="25">
        <f t="shared" si="69"/>
        <v>18.68</v>
      </c>
      <c r="BL40" s="25">
        <f t="shared" si="69"/>
        <v>18.68</v>
      </c>
      <c r="BM40" s="25">
        <f t="shared" si="69"/>
        <v>18.68</v>
      </c>
      <c r="BN40" s="25">
        <f t="shared" si="69"/>
        <v>18.68</v>
      </c>
      <c r="BO40" s="25">
        <f t="shared" si="69"/>
        <v>18.68</v>
      </c>
      <c r="BP40" s="25">
        <f t="shared" si="69"/>
        <v>18.68</v>
      </c>
      <c r="BQ40" s="25">
        <f t="shared" si="69"/>
        <v>18.68</v>
      </c>
      <c r="BR40" s="25">
        <f t="shared" si="69"/>
        <v>18.68</v>
      </c>
      <c r="BS40" s="25">
        <f t="shared" si="69"/>
        <v>18.679999999999996</v>
      </c>
      <c r="BT40" s="25">
        <f t="shared" si="69"/>
        <v>18.679999999999996</v>
      </c>
      <c r="BU40" s="25">
        <f t="shared" si="69"/>
        <v>18.68</v>
      </c>
      <c r="BV40" s="25">
        <f t="shared" si="69"/>
        <v>18.68</v>
      </c>
      <c r="BW40" s="4"/>
      <c r="BX40" s="25">
        <f>7.28*1.416*1.2*1.15</f>
        <v>14.225702399999998</v>
      </c>
      <c r="BY40" s="29">
        <f>BY15+BY24+BY29+BY36+BY37</f>
        <v>19.46</v>
      </c>
      <c r="BZ40" s="25">
        <f aca="true" t="shared" si="70" ref="BZ40:CE40">BZ38/12/BZ39</f>
        <v>19.46</v>
      </c>
      <c r="CA40" s="25">
        <f t="shared" si="70"/>
        <v>19.46</v>
      </c>
      <c r="CB40" s="25">
        <f t="shared" si="70"/>
        <v>19.459999999999997</v>
      </c>
      <c r="CC40" s="25">
        <f t="shared" si="70"/>
        <v>19.46</v>
      </c>
      <c r="CD40" s="25">
        <f t="shared" si="70"/>
        <v>19.459999999999997</v>
      </c>
      <c r="CE40" s="25">
        <f t="shared" si="70"/>
        <v>19.460000000000004</v>
      </c>
      <c r="CF40" s="4"/>
      <c r="CG40" s="25">
        <f>7.28*1.416*1.2*1.15</f>
        <v>14.225702399999998</v>
      </c>
      <c r="CH40" s="29">
        <f>CH15+CH24+CH29+CH36+CH37</f>
        <v>18.84</v>
      </c>
      <c r="CI40" s="25">
        <f aca="true" t="shared" si="71" ref="CI40:CQ40">CI38/12/CI39</f>
        <v>18.84</v>
      </c>
      <c r="CJ40" s="25">
        <f t="shared" si="71"/>
        <v>18.84</v>
      </c>
      <c r="CK40" s="25">
        <f t="shared" si="71"/>
        <v>18.84</v>
      </c>
      <c r="CL40" s="25">
        <f t="shared" si="71"/>
        <v>18.840000000000003</v>
      </c>
      <c r="CM40" s="25">
        <f t="shared" si="71"/>
        <v>18.840000000000003</v>
      </c>
      <c r="CN40" s="25">
        <f t="shared" si="71"/>
        <v>18.84</v>
      </c>
      <c r="CO40" s="25">
        <f t="shared" si="71"/>
        <v>18.84</v>
      </c>
      <c r="CP40" s="25">
        <f t="shared" si="71"/>
        <v>18.840000000000003</v>
      </c>
      <c r="CQ40" s="25">
        <f t="shared" si="71"/>
        <v>18.84</v>
      </c>
    </row>
    <row r="41" ht="15.75">
      <c r="AA41" s="44"/>
    </row>
    <row r="42" ht="12.75" customHeight="1" hidden="1"/>
    <row r="43" spans="6:35" ht="15.75">
      <c r="F43" s="35"/>
      <c r="V43" s="13">
        <v>20.78</v>
      </c>
      <c r="AA43" s="44"/>
      <c r="AI43" s="13">
        <v>19.41</v>
      </c>
    </row>
    <row r="44" spans="6:27" ht="15.75">
      <c r="F44" s="35"/>
      <c r="AA44" s="45"/>
    </row>
    <row r="45" spans="1:71" ht="12.75">
      <c r="A45" s="1" t="s">
        <v>40</v>
      </c>
      <c r="B45" s="1">
        <v>12</v>
      </c>
      <c r="F45" s="35"/>
      <c r="BI45" s="50"/>
      <c r="BN45" s="50"/>
      <c r="BS45" s="50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</sheetData>
  <sheetProtection/>
  <mergeCells count="44"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A7:F9"/>
    <mergeCell ref="A10:F10"/>
    <mergeCell ref="AA8:AO8"/>
    <mergeCell ref="P8:Z8"/>
    <mergeCell ref="A14:F14"/>
    <mergeCell ref="A12:F12"/>
    <mergeCell ref="A11:F11"/>
    <mergeCell ref="A13:F13"/>
    <mergeCell ref="K8:O8"/>
    <mergeCell ref="CF8:CQ8"/>
    <mergeCell ref="AP8:BV8"/>
    <mergeCell ref="G8:J8"/>
    <mergeCell ref="BW8:CE8"/>
    <mergeCell ref="G7:AS7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2015-05-04T07:08:53Z</cp:lastPrinted>
  <dcterms:created xsi:type="dcterms:W3CDTF">2014-04-14T06:00:53Z</dcterms:created>
  <dcterms:modified xsi:type="dcterms:W3CDTF">2015-07-03T08:55:48Z</dcterms:modified>
  <cp:category/>
  <cp:version/>
  <cp:contentType/>
  <cp:contentStatus/>
</cp:coreProperties>
</file>